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355" windowHeight="6660"/>
  </bookViews>
  <sheets>
    <sheet name="Total School Demand" sheetId="6" r:id="rId1"/>
    <sheet name="Rural Area Schools" sheetId="2" r:id="rId2"/>
    <sheet name="Committee Area Schools" sheetId="3" r:id="rId3"/>
    <sheet name="Urban Area Schools" sheetId="4" r:id="rId4"/>
  </sheets>
  <calcPr calcId="124519"/>
</workbook>
</file>

<file path=xl/calcChain.xml><?xml version="1.0" encoding="utf-8"?>
<calcChain xmlns="http://schemas.openxmlformats.org/spreadsheetml/2006/main">
  <c r="Q32" i="2"/>
  <c r="L32"/>
  <c r="G3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M10"/>
  <c r="N10"/>
  <c r="O10"/>
  <c r="P10"/>
  <c r="M11"/>
  <c r="N11"/>
  <c r="O11"/>
  <c r="P11"/>
  <c r="M12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6"/>
  <c r="N26"/>
  <c r="O26"/>
  <c r="P26"/>
  <c r="M27"/>
  <c r="N27"/>
  <c r="O27"/>
  <c r="P27"/>
  <c r="M28"/>
  <c r="N28"/>
  <c r="O28"/>
  <c r="P28"/>
  <c r="M29"/>
  <c r="N29"/>
  <c r="O29"/>
  <c r="P29"/>
  <c r="M30"/>
  <c r="N30"/>
  <c r="O30"/>
  <c r="P30"/>
  <c r="M31"/>
  <c r="N31"/>
  <c r="O31"/>
  <c r="P31"/>
  <c r="I10" i="4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M28"/>
  <c r="E29"/>
  <c r="E30"/>
  <c r="E31"/>
  <c r="M31"/>
  <c r="E9"/>
  <c r="K31"/>
  <c r="H31"/>
  <c r="J31"/>
  <c r="D31"/>
  <c r="L31"/>
  <c r="N31"/>
  <c r="K30"/>
  <c r="N30"/>
  <c r="M30"/>
  <c r="H30"/>
  <c r="J30"/>
  <c r="D30"/>
  <c r="L30"/>
  <c r="K29"/>
  <c r="M29"/>
  <c r="H29"/>
  <c r="J29"/>
  <c r="D29"/>
  <c r="K28"/>
  <c r="H28"/>
  <c r="J28"/>
  <c r="D28"/>
  <c r="L28"/>
  <c r="K27"/>
  <c r="M27"/>
  <c r="H27"/>
  <c r="J27"/>
  <c r="D27"/>
  <c r="L27"/>
  <c r="K26"/>
  <c r="N26"/>
  <c r="M26"/>
  <c r="H26"/>
  <c r="J26"/>
  <c r="D26"/>
  <c r="L26"/>
  <c r="K25"/>
  <c r="M25"/>
  <c r="H25"/>
  <c r="J25"/>
  <c r="D25"/>
  <c r="L25"/>
  <c r="N25"/>
  <c r="K24"/>
  <c r="M24"/>
  <c r="H24"/>
  <c r="J24"/>
  <c r="D24"/>
  <c r="L24"/>
  <c r="N24"/>
  <c r="K23"/>
  <c r="M23"/>
  <c r="H23"/>
  <c r="J23"/>
  <c r="D23"/>
  <c r="L23"/>
  <c r="K22"/>
  <c r="M22"/>
  <c r="H22"/>
  <c r="J22"/>
  <c r="D22"/>
  <c r="L22"/>
  <c r="K21"/>
  <c r="M21"/>
  <c r="H21"/>
  <c r="J21"/>
  <c r="D21"/>
  <c r="L21"/>
  <c r="N21"/>
  <c r="K20"/>
  <c r="M20"/>
  <c r="H20"/>
  <c r="J20"/>
  <c r="D20"/>
  <c r="L20"/>
  <c r="N20"/>
  <c r="K19"/>
  <c r="M19"/>
  <c r="H19"/>
  <c r="J19"/>
  <c r="D19"/>
  <c r="L19"/>
  <c r="K18"/>
  <c r="N18"/>
  <c r="M18"/>
  <c r="H18"/>
  <c r="J18"/>
  <c r="D18"/>
  <c r="L18"/>
  <c r="K17"/>
  <c r="M17"/>
  <c r="H17"/>
  <c r="J17"/>
  <c r="D17"/>
  <c r="L17"/>
  <c r="K16"/>
  <c r="M16"/>
  <c r="H16"/>
  <c r="J16"/>
  <c r="D16"/>
  <c r="L16"/>
  <c r="K15"/>
  <c r="M15"/>
  <c r="H15"/>
  <c r="J15"/>
  <c r="D15"/>
  <c r="L15"/>
  <c r="K14"/>
  <c r="M14"/>
  <c r="H14"/>
  <c r="J14"/>
  <c r="D14"/>
  <c r="L14"/>
  <c r="K13"/>
  <c r="M13"/>
  <c r="H13"/>
  <c r="J13"/>
  <c r="D13"/>
  <c r="F13"/>
  <c r="K12"/>
  <c r="M12"/>
  <c r="H12"/>
  <c r="J12"/>
  <c r="D12"/>
  <c r="L12"/>
  <c r="N12"/>
  <c r="K11"/>
  <c r="M11"/>
  <c r="H11"/>
  <c r="L11"/>
  <c r="N11"/>
  <c r="D11"/>
  <c r="K10"/>
  <c r="M10"/>
  <c r="H10"/>
  <c r="J10"/>
  <c r="D10"/>
  <c r="L10"/>
  <c r="N10"/>
  <c r="K9"/>
  <c r="M9"/>
  <c r="H9"/>
  <c r="J9"/>
  <c r="D9"/>
  <c r="L9"/>
  <c r="N9"/>
  <c r="K31" i="3"/>
  <c r="I31"/>
  <c r="H31"/>
  <c r="J31"/>
  <c r="E31"/>
  <c r="M31"/>
  <c r="D31"/>
  <c r="F31"/>
  <c r="K30"/>
  <c r="I30"/>
  <c r="H30"/>
  <c r="E30"/>
  <c r="D30"/>
  <c r="L30"/>
  <c r="K29"/>
  <c r="I29"/>
  <c r="H29"/>
  <c r="J29"/>
  <c r="E29"/>
  <c r="M29"/>
  <c r="D29"/>
  <c r="F29"/>
  <c r="K28"/>
  <c r="I28"/>
  <c r="H28"/>
  <c r="J28"/>
  <c r="E28"/>
  <c r="D28"/>
  <c r="L28"/>
  <c r="K27"/>
  <c r="I27"/>
  <c r="H27"/>
  <c r="E27"/>
  <c r="M27"/>
  <c r="D27"/>
  <c r="K26"/>
  <c r="I26"/>
  <c r="H26"/>
  <c r="J26"/>
  <c r="E26"/>
  <c r="D26"/>
  <c r="L26"/>
  <c r="K25"/>
  <c r="I25"/>
  <c r="H25"/>
  <c r="J25"/>
  <c r="E25"/>
  <c r="M25"/>
  <c r="D25"/>
  <c r="F25"/>
  <c r="K24"/>
  <c r="I24"/>
  <c r="H24"/>
  <c r="J24"/>
  <c r="E24"/>
  <c r="D24"/>
  <c r="K23"/>
  <c r="I23"/>
  <c r="H23"/>
  <c r="J23"/>
  <c r="E23"/>
  <c r="M23"/>
  <c r="D23"/>
  <c r="F23"/>
  <c r="K22"/>
  <c r="I22"/>
  <c r="H22"/>
  <c r="E22"/>
  <c r="D22"/>
  <c r="L22"/>
  <c r="K21"/>
  <c r="I21"/>
  <c r="H21"/>
  <c r="J21"/>
  <c r="E21"/>
  <c r="M21"/>
  <c r="D21"/>
  <c r="F21"/>
  <c r="K20"/>
  <c r="I20"/>
  <c r="H20"/>
  <c r="J20"/>
  <c r="E20"/>
  <c r="D20"/>
  <c r="L20"/>
  <c r="K19"/>
  <c r="I19"/>
  <c r="H19"/>
  <c r="E19"/>
  <c r="M19"/>
  <c r="D19"/>
  <c r="K18"/>
  <c r="I18"/>
  <c r="H18"/>
  <c r="J18"/>
  <c r="E18"/>
  <c r="D18"/>
  <c r="L18"/>
  <c r="K17"/>
  <c r="I17"/>
  <c r="H17"/>
  <c r="J17"/>
  <c r="E17"/>
  <c r="M17"/>
  <c r="D17"/>
  <c r="F17"/>
  <c r="K16"/>
  <c r="I16"/>
  <c r="H16"/>
  <c r="J16"/>
  <c r="E16"/>
  <c r="D16"/>
  <c r="K15"/>
  <c r="I15"/>
  <c r="H15"/>
  <c r="J15"/>
  <c r="E15"/>
  <c r="M15"/>
  <c r="D15"/>
  <c r="F15"/>
  <c r="K14"/>
  <c r="I14"/>
  <c r="H14"/>
  <c r="E14"/>
  <c r="D14"/>
  <c r="L14"/>
  <c r="K13"/>
  <c r="I13"/>
  <c r="H13"/>
  <c r="J13"/>
  <c r="E13"/>
  <c r="M13"/>
  <c r="D13"/>
  <c r="F13"/>
  <c r="K12"/>
  <c r="I12"/>
  <c r="H12"/>
  <c r="J12"/>
  <c r="E12"/>
  <c r="D12"/>
  <c r="L12"/>
  <c r="K11"/>
  <c r="I11"/>
  <c r="H11"/>
  <c r="E11"/>
  <c r="M11"/>
  <c r="D11"/>
  <c r="F11"/>
  <c r="K10"/>
  <c r="I10"/>
  <c r="H10"/>
  <c r="J10"/>
  <c r="E10"/>
  <c r="D10"/>
  <c r="L10"/>
  <c r="K9"/>
  <c r="I9"/>
  <c r="H9"/>
  <c r="J9"/>
  <c r="E9"/>
  <c r="M9"/>
  <c r="D9"/>
  <c r="F9"/>
  <c r="M9" i="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9"/>
  <c r="K9"/>
  <c r="I10"/>
  <c r="L10"/>
  <c r="I11"/>
  <c r="L11"/>
  <c r="I12"/>
  <c r="L12"/>
  <c r="I13"/>
  <c r="L13"/>
  <c r="I14"/>
  <c r="L14"/>
  <c r="I15"/>
  <c r="L15"/>
  <c r="I16"/>
  <c r="L16"/>
  <c r="I17"/>
  <c r="L17"/>
  <c r="I18"/>
  <c r="L18"/>
  <c r="I19"/>
  <c r="L19"/>
  <c r="I20"/>
  <c r="L20"/>
  <c r="I21"/>
  <c r="L21"/>
  <c r="I22"/>
  <c r="L22"/>
  <c r="I23"/>
  <c r="L23"/>
  <c r="I24"/>
  <c r="L24"/>
  <c r="I25"/>
  <c r="L25"/>
  <c r="I26"/>
  <c r="L26"/>
  <c r="I27"/>
  <c r="L27"/>
  <c r="I28"/>
  <c r="L28"/>
  <c r="I29"/>
  <c r="L29"/>
  <c r="I30"/>
  <c r="L30"/>
  <c r="I31"/>
  <c r="L31"/>
  <c r="I9"/>
  <c r="L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9"/>
  <c r="P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9"/>
  <c r="O9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N9"/>
  <c r="F30" i="3"/>
  <c r="F28"/>
  <c r="F26"/>
  <c r="F24"/>
  <c r="F22"/>
  <c r="F20"/>
  <c r="F18"/>
  <c r="F16"/>
  <c r="F14"/>
  <c r="F12"/>
  <c r="F10"/>
  <c r="F9" i="4"/>
  <c r="F32"/>
  <c r="F11"/>
  <c r="F15"/>
  <c r="F17"/>
  <c r="F18"/>
  <c r="F19"/>
  <c r="F20"/>
  <c r="F21"/>
  <c r="F22"/>
  <c r="F23"/>
  <c r="F24"/>
  <c r="F25"/>
  <c r="F26"/>
  <c r="F27"/>
  <c r="F28"/>
  <c r="F29"/>
  <c r="F30"/>
  <c r="F31"/>
  <c r="L9" i="3"/>
  <c r="L11"/>
  <c r="N11"/>
  <c r="L13"/>
  <c r="N13"/>
  <c r="L15"/>
  <c r="N15"/>
  <c r="L17"/>
  <c r="L19"/>
  <c r="N19"/>
  <c r="L21"/>
  <c r="N21"/>
  <c r="L23"/>
  <c r="N23"/>
  <c r="L25"/>
  <c r="L27"/>
  <c r="N27"/>
  <c r="L29"/>
  <c r="L31"/>
  <c r="N31"/>
  <c r="M10"/>
  <c r="M12"/>
  <c r="M14"/>
  <c r="N14"/>
  <c r="M16"/>
  <c r="M18"/>
  <c r="M20"/>
  <c r="M22"/>
  <c r="N22"/>
  <c r="M24"/>
  <c r="M26"/>
  <c r="M28"/>
  <c r="M30"/>
  <c r="N30"/>
  <c r="Q9" i="2"/>
  <c r="G9"/>
  <c r="N12" i="3"/>
  <c r="N20"/>
  <c r="N28"/>
  <c r="N26"/>
  <c r="N18"/>
  <c r="N10"/>
  <c r="N29"/>
  <c r="N25"/>
  <c r="N17"/>
  <c r="N9"/>
  <c r="J11"/>
  <c r="J14"/>
  <c r="L16"/>
  <c r="N16"/>
  <c r="F19"/>
  <c r="J19"/>
  <c r="J22"/>
  <c r="L24"/>
  <c r="N24"/>
  <c r="F27"/>
  <c r="J27"/>
  <c r="J30"/>
  <c r="N32"/>
  <c r="F32"/>
  <c r="J32"/>
  <c r="N14" i="4"/>
  <c r="N17"/>
  <c r="F16"/>
  <c r="F14"/>
  <c r="F12"/>
  <c r="F10"/>
  <c r="N16"/>
  <c r="N23"/>
  <c r="N15"/>
  <c r="N22"/>
  <c r="N32"/>
  <c r="N28"/>
  <c r="N19"/>
  <c r="N27"/>
  <c r="J32"/>
  <c r="L29"/>
  <c r="N29"/>
  <c r="J11"/>
  <c r="L13"/>
  <c r="N13"/>
</calcChain>
</file>

<file path=xl/sharedStrings.xml><?xml version="1.0" encoding="utf-8"?>
<sst xmlns="http://schemas.openxmlformats.org/spreadsheetml/2006/main" count="90" uniqueCount="35">
  <si>
    <t>RA</t>
  </si>
  <si>
    <t>Total</t>
  </si>
  <si>
    <t xml:space="preserve"> DA @</t>
  </si>
  <si>
    <t>DA</t>
  </si>
  <si>
    <t>HR</t>
  </si>
  <si>
    <t>Due</t>
  </si>
  <si>
    <t>Drawn</t>
  </si>
  <si>
    <t>Diffrence</t>
  </si>
  <si>
    <t xml:space="preserve">Period           </t>
  </si>
  <si>
    <t>Basic</t>
  </si>
  <si>
    <t>Basic  + GP</t>
  </si>
  <si>
    <t>Performa for Urban Area Schools</t>
  </si>
  <si>
    <t>Performa for Rural Area Schools</t>
  </si>
  <si>
    <t>Performa for Committee Area Schools</t>
  </si>
  <si>
    <t>GSSS /GHS ______________________________________ DISTRICT SANGRUR</t>
  </si>
  <si>
    <t>S. No.</t>
  </si>
  <si>
    <t>Name of CF</t>
  </si>
  <si>
    <t>Date of Regular Joining</t>
  </si>
  <si>
    <t>Date of Regular Benefit Given</t>
  </si>
  <si>
    <t>Month of Annual Increment</t>
  </si>
  <si>
    <t>Period of LWP/HPL
 (if any)</t>
  </si>
  <si>
    <t>Period of Maternity Leave (if any)</t>
  </si>
  <si>
    <t>Arrear From</t>
  </si>
  <si>
    <t>Arrear To</t>
  </si>
  <si>
    <t xml:space="preserve">Total Due </t>
  </si>
  <si>
    <t>Total Drawn</t>
  </si>
  <si>
    <t>Arrear Amount</t>
  </si>
  <si>
    <t>Sign. of CF</t>
  </si>
  <si>
    <t>TOTAL DEMAND OF SCHOOL</t>
  </si>
  <si>
    <t>Date: _______________</t>
  </si>
  <si>
    <t>Sign. of School Head with Stamp</t>
  </si>
  <si>
    <t>Computer Faculties - ANNUAL INCREMENT ARREAR CALCULATION SHEET</t>
  </si>
  <si>
    <t>Increment Arrear from ______________ to _______________</t>
  </si>
  <si>
    <t>Name of Computer Teacher: ___________________________</t>
  </si>
  <si>
    <t>Name of School: _____________________________________ District SANGRUR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</si>
</sst>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u/>
      <sz val="20"/>
      <color theme="1"/>
      <name val="Mongolian Baiti"/>
      <family val="4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theme="1"/>
      <name val="Times New Roman"/>
      <family val="1"/>
    </font>
    <font>
      <b/>
      <sz val="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 applyProtection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@22%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@22%2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A@22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21"/>
  <sheetViews>
    <sheetView tabSelected="1" workbookViewId="0">
      <selection activeCell="E21" sqref="E21"/>
    </sheetView>
  </sheetViews>
  <sheetFormatPr defaultRowHeight="12.75"/>
  <cols>
    <col min="1" max="1" width="4.5703125" customWidth="1"/>
    <col min="2" max="2" width="21.5703125" customWidth="1"/>
    <col min="3" max="3" width="10.5703125" customWidth="1"/>
    <col min="4" max="4" width="15.28515625" customWidth="1"/>
    <col min="5" max="5" width="11.140625" bestFit="1" customWidth="1"/>
    <col min="6" max="6" width="13.7109375" customWidth="1"/>
    <col min="7" max="7" width="14.7109375" customWidth="1"/>
    <col min="8" max="12" width="9.42578125" customWidth="1"/>
    <col min="13" max="13" width="10.42578125" customWidth="1"/>
  </cols>
  <sheetData>
    <row r="1" spans="1:13" ht="4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ht="42.75" customHeight="1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:13" ht="45">
      <c r="A5" s="8" t="s">
        <v>15</v>
      </c>
      <c r="B5" s="9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10" t="s">
        <v>27</v>
      </c>
    </row>
    <row r="6" spans="1:13" ht="41.25" customHeight="1">
      <c r="A6" s="2">
        <v>1</v>
      </c>
      <c r="B6" s="3"/>
      <c r="C6" s="2"/>
      <c r="D6" s="2"/>
      <c r="E6" s="2"/>
      <c r="F6" s="2"/>
      <c r="G6" s="2"/>
      <c r="H6" s="2"/>
      <c r="I6" s="2"/>
      <c r="J6" s="2"/>
      <c r="K6" s="2"/>
      <c r="L6" s="1"/>
      <c r="M6" s="4"/>
    </row>
    <row r="7" spans="1:13" ht="41.25" customHeight="1">
      <c r="A7" s="2">
        <v>2</v>
      </c>
      <c r="B7" s="3"/>
      <c r="C7" s="2"/>
      <c r="D7" s="2"/>
      <c r="E7" s="2"/>
      <c r="F7" s="2"/>
      <c r="G7" s="2"/>
      <c r="H7" s="2"/>
      <c r="I7" s="2"/>
      <c r="J7" s="2"/>
      <c r="K7" s="2"/>
      <c r="L7" s="1"/>
      <c r="M7" s="4"/>
    </row>
    <row r="8" spans="1:13" ht="41.25" customHeight="1">
      <c r="A8" s="2">
        <v>3</v>
      </c>
      <c r="B8" s="3"/>
      <c r="C8" s="2"/>
      <c r="D8" s="2"/>
      <c r="E8" s="2"/>
      <c r="F8" s="2"/>
      <c r="G8" s="2"/>
      <c r="H8" s="2"/>
      <c r="I8" s="2"/>
      <c r="J8" s="2"/>
      <c r="K8" s="2"/>
      <c r="L8" s="1"/>
      <c r="M8" s="4"/>
    </row>
    <row r="9" spans="1:13" ht="41.25" customHeight="1">
      <c r="A9" s="2">
        <v>4</v>
      </c>
      <c r="B9" s="3"/>
      <c r="C9" s="2"/>
      <c r="D9" s="2"/>
      <c r="E9" s="2"/>
      <c r="F9" s="2"/>
      <c r="G9" s="2"/>
      <c r="H9" s="2"/>
      <c r="I9" s="2"/>
      <c r="J9" s="2"/>
      <c r="K9" s="2"/>
      <c r="L9" s="1"/>
      <c r="M9" s="4"/>
    </row>
    <row r="10" spans="1:13" ht="41.25" customHeight="1">
      <c r="A10" s="2">
        <v>5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1"/>
      <c r="M10" s="4"/>
    </row>
    <row r="11" spans="1:13" ht="41.25" customHeight="1">
      <c r="A11" s="1"/>
      <c r="B11" s="31" t="s">
        <v>28</v>
      </c>
      <c r="C11" s="32"/>
      <c r="D11" s="32"/>
      <c r="E11" s="32"/>
      <c r="F11" s="32"/>
      <c r="G11" s="32"/>
      <c r="H11" s="32"/>
      <c r="I11" s="33"/>
      <c r="J11" s="1"/>
      <c r="K11" s="1"/>
      <c r="L11" s="5"/>
      <c r="M11" s="4"/>
    </row>
    <row r="21" spans="1:13" ht="15">
      <c r="A21" s="6" t="s">
        <v>29</v>
      </c>
      <c r="B21" s="6"/>
      <c r="C21" s="6"/>
      <c r="D21" s="7"/>
      <c r="E21" s="7"/>
      <c r="F21" s="7"/>
      <c r="G21" s="7"/>
      <c r="H21" s="34" t="s">
        <v>30</v>
      </c>
      <c r="I21" s="34"/>
      <c r="J21" s="34"/>
      <c r="K21" s="34"/>
      <c r="L21" s="34"/>
      <c r="M21" s="7"/>
    </row>
  </sheetData>
  <mergeCells count="4">
    <mergeCell ref="A1:M1"/>
    <mergeCell ref="A3:M3"/>
    <mergeCell ref="B11:I11"/>
    <mergeCell ref="H21:L21"/>
  </mergeCells>
  <pageMargins left="0.6" right="0.16" top="0.31" bottom="0.28000000000000003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41"/>
  <sheetViews>
    <sheetView zoomScaleSheetLayoutView="100" workbookViewId="0">
      <selection activeCell="I13" sqref="I13"/>
    </sheetView>
  </sheetViews>
  <sheetFormatPr defaultRowHeight="15.75"/>
  <cols>
    <col min="1" max="1" width="8.7109375" style="11" bestFit="1" customWidth="1"/>
    <col min="2" max="2" width="8" style="22" bestFit="1" customWidth="1"/>
    <col min="3" max="4" width="7.7109375" style="11" bestFit="1" customWidth="1"/>
    <col min="5" max="6" width="6.42578125" style="11" bestFit="1" customWidth="1"/>
    <col min="7" max="7" width="9" style="11" bestFit="1" customWidth="1"/>
    <col min="8" max="9" width="7.7109375" style="11" bestFit="1" customWidth="1"/>
    <col min="10" max="11" width="6.42578125" style="11" bestFit="1" customWidth="1"/>
    <col min="12" max="12" width="9" style="11" bestFit="1" customWidth="1"/>
    <col min="13" max="14" width="6.42578125" style="11" bestFit="1" customWidth="1"/>
    <col min="15" max="15" width="5.140625" style="11" bestFit="1" customWidth="1"/>
    <col min="16" max="16" width="5.7109375" style="11" customWidth="1"/>
    <col min="17" max="17" width="7.7109375" style="11" bestFit="1" customWidth="1"/>
    <col min="18" max="18" width="2.140625" style="11" customWidth="1"/>
    <col min="19" max="16384" width="9.140625" style="11"/>
  </cols>
  <sheetData>
    <row r="1" spans="1:17" ht="30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60.7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7" ht="37.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7" s="13" customFormat="1" ht="37.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3" customFormat="1" ht="26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3" customFormat="1">
      <c r="A6" s="14"/>
      <c r="B6" s="15"/>
      <c r="C6" s="36" t="s">
        <v>5</v>
      </c>
      <c r="D6" s="36"/>
      <c r="E6" s="36"/>
      <c r="F6" s="36"/>
      <c r="G6" s="36"/>
      <c r="H6" s="36" t="s">
        <v>6</v>
      </c>
      <c r="I6" s="36"/>
      <c r="J6" s="36"/>
      <c r="K6" s="36"/>
      <c r="L6" s="36"/>
      <c r="M6" s="36" t="s">
        <v>7</v>
      </c>
      <c r="N6" s="36"/>
      <c r="O6" s="36"/>
      <c r="P6" s="36"/>
      <c r="Q6" s="36"/>
    </row>
    <row r="7" spans="1:17" s="18" customFormat="1" ht="31.5">
      <c r="A7" s="16" t="s">
        <v>8</v>
      </c>
      <c r="B7" s="16" t="s">
        <v>2</v>
      </c>
      <c r="C7" s="16" t="s">
        <v>10</v>
      </c>
      <c r="D7" s="17" t="s">
        <v>3</v>
      </c>
      <c r="E7" s="16" t="s">
        <v>4</v>
      </c>
      <c r="F7" s="16" t="s">
        <v>0</v>
      </c>
      <c r="G7" s="16" t="s">
        <v>1</v>
      </c>
      <c r="H7" s="16" t="s">
        <v>10</v>
      </c>
      <c r="I7" s="16" t="s">
        <v>3</v>
      </c>
      <c r="J7" s="16" t="s">
        <v>4</v>
      </c>
      <c r="K7" s="16" t="s">
        <v>0</v>
      </c>
      <c r="L7" s="16" t="s">
        <v>1</v>
      </c>
      <c r="M7" s="16" t="s">
        <v>9</v>
      </c>
      <c r="N7" s="16" t="s">
        <v>3</v>
      </c>
      <c r="O7" s="16" t="s">
        <v>4</v>
      </c>
      <c r="P7" s="16" t="s">
        <v>0</v>
      </c>
      <c r="Q7" s="16" t="s">
        <v>1</v>
      </c>
    </row>
    <row r="8" spans="1:17" s="24" customFormat="1" ht="25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</row>
    <row r="9" spans="1:17" s="24" customFormat="1" ht="25.5" customHeight="1">
      <c r="A9" s="20">
        <v>41275</v>
      </c>
      <c r="B9" s="21">
        <v>80</v>
      </c>
      <c r="C9" s="25">
        <v>19010</v>
      </c>
      <c r="D9" s="25">
        <f t="shared" ref="D9:D31" si="0">ROUND(C9*B9%,0)</f>
        <v>15208</v>
      </c>
      <c r="E9" s="25">
        <f>ROUND(C9*10%,0)</f>
        <v>1901</v>
      </c>
      <c r="F9" s="25">
        <f>ROUND(C9*6%,0)</f>
        <v>1141</v>
      </c>
      <c r="G9" s="25">
        <f>C9+D9+E9+F9</f>
        <v>37260</v>
      </c>
      <c r="H9" s="25">
        <v>18450</v>
      </c>
      <c r="I9" s="25">
        <f t="shared" ref="I9:I31" si="1">ROUND(H9*B9%,0)</f>
        <v>14760</v>
      </c>
      <c r="J9" s="25">
        <f>ROUND(H9*10%,0)</f>
        <v>1845</v>
      </c>
      <c r="K9" s="25">
        <f>ROUND(H9*6%,0)</f>
        <v>1107</v>
      </c>
      <c r="L9" s="25">
        <f>H9+I9+J9+K9</f>
        <v>36162</v>
      </c>
      <c r="M9" s="25">
        <f>C9-H9</f>
        <v>560</v>
      </c>
      <c r="N9" s="25">
        <f>D9-I9</f>
        <v>448</v>
      </c>
      <c r="O9" s="25">
        <f>E9-J9</f>
        <v>56</v>
      </c>
      <c r="P9" s="25">
        <f>F9-K9</f>
        <v>34</v>
      </c>
      <c r="Q9" s="25">
        <f>M9+N9+O9+P9</f>
        <v>1098</v>
      </c>
    </row>
    <row r="10" spans="1:17" s="24" customFormat="1" ht="25.5" customHeight="1">
      <c r="A10" s="20">
        <v>41306</v>
      </c>
      <c r="B10" s="21">
        <v>80</v>
      </c>
      <c r="C10" s="25">
        <v>19010</v>
      </c>
      <c r="D10" s="25">
        <f t="shared" si="0"/>
        <v>15208</v>
      </c>
      <c r="E10" s="25">
        <f t="shared" ref="E10:E31" si="2">ROUND(C10*10%,0)</f>
        <v>1901</v>
      </c>
      <c r="F10" s="25">
        <f t="shared" ref="F10:F31" si="3">ROUND(C10*6%,0)</f>
        <v>1141</v>
      </c>
      <c r="G10" s="25">
        <f t="shared" ref="G10:G31" si="4">C10+D10+E10+F10</f>
        <v>37260</v>
      </c>
      <c r="H10" s="25">
        <v>18450</v>
      </c>
      <c r="I10" s="25">
        <f t="shared" si="1"/>
        <v>14760</v>
      </c>
      <c r="J10" s="25">
        <f t="shared" ref="J10:J31" si="5">ROUND(H10*10%,0)</f>
        <v>1845</v>
      </c>
      <c r="K10" s="25">
        <f t="shared" ref="K10:K31" si="6">ROUND(H10*6%,0)</f>
        <v>1107</v>
      </c>
      <c r="L10" s="25">
        <f t="shared" ref="L10:L31" si="7">H10+I10+J10+K10</f>
        <v>36162</v>
      </c>
      <c r="M10" s="25">
        <f t="shared" ref="M10:M31" si="8">C10-H10</f>
        <v>560</v>
      </c>
      <c r="N10" s="25">
        <f t="shared" ref="N10:N31" si="9">D10-I10</f>
        <v>448</v>
      </c>
      <c r="O10" s="25">
        <f t="shared" ref="O10:O31" si="10">E10-J10</f>
        <v>56</v>
      </c>
      <c r="P10" s="25">
        <f t="shared" ref="P10:P31" si="11">F10-K10</f>
        <v>34</v>
      </c>
      <c r="Q10" s="25">
        <f t="shared" ref="Q10:Q31" si="12">M10+N10+O10+P10</f>
        <v>1098</v>
      </c>
    </row>
    <row r="11" spans="1:17" s="24" customFormat="1" ht="25.5" customHeight="1">
      <c r="A11" s="20">
        <v>41334</v>
      </c>
      <c r="B11" s="21">
        <v>80</v>
      </c>
      <c r="C11" s="25">
        <v>19010</v>
      </c>
      <c r="D11" s="25">
        <f t="shared" si="0"/>
        <v>15208</v>
      </c>
      <c r="E11" s="25">
        <f t="shared" si="2"/>
        <v>1901</v>
      </c>
      <c r="F11" s="25">
        <f t="shared" si="3"/>
        <v>1141</v>
      </c>
      <c r="G11" s="25">
        <f t="shared" si="4"/>
        <v>37260</v>
      </c>
      <c r="H11" s="25">
        <v>18450</v>
      </c>
      <c r="I11" s="25">
        <f t="shared" si="1"/>
        <v>14760</v>
      </c>
      <c r="J11" s="25">
        <f t="shared" si="5"/>
        <v>1845</v>
      </c>
      <c r="K11" s="25">
        <f t="shared" si="6"/>
        <v>1107</v>
      </c>
      <c r="L11" s="25">
        <f t="shared" si="7"/>
        <v>36162</v>
      </c>
      <c r="M11" s="25">
        <f t="shared" si="8"/>
        <v>560</v>
      </c>
      <c r="N11" s="25">
        <f t="shared" si="9"/>
        <v>448</v>
      </c>
      <c r="O11" s="25">
        <f t="shared" si="10"/>
        <v>56</v>
      </c>
      <c r="P11" s="25">
        <f t="shared" si="11"/>
        <v>34</v>
      </c>
      <c r="Q11" s="25">
        <f t="shared" si="12"/>
        <v>1098</v>
      </c>
    </row>
    <row r="12" spans="1:17" s="24" customFormat="1" ht="25.5" customHeight="1">
      <c r="A12" s="20">
        <v>41365</v>
      </c>
      <c r="B12" s="21">
        <v>80</v>
      </c>
      <c r="C12" s="25">
        <v>19010</v>
      </c>
      <c r="D12" s="25">
        <f t="shared" si="0"/>
        <v>15208</v>
      </c>
      <c r="E12" s="25">
        <f t="shared" si="2"/>
        <v>1901</v>
      </c>
      <c r="F12" s="25">
        <f t="shared" si="3"/>
        <v>1141</v>
      </c>
      <c r="G12" s="25">
        <f t="shared" si="4"/>
        <v>37260</v>
      </c>
      <c r="H12" s="25">
        <v>18450</v>
      </c>
      <c r="I12" s="25">
        <f t="shared" si="1"/>
        <v>14760</v>
      </c>
      <c r="J12" s="25">
        <f t="shared" si="5"/>
        <v>1845</v>
      </c>
      <c r="K12" s="25">
        <f t="shared" si="6"/>
        <v>1107</v>
      </c>
      <c r="L12" s="25">
        <f t="shared" si="7"/>
        <v>36162</v>
      </c>
      <c r="M12" s="25">
        <f t="shared" si="8"/>
        <v>560</v>
      </c>
      <c r="N12" s="25">
        <f t="shared" si="9"/>
        <v>448</v>
      </c>
      <c r="O12" s="25">
        <f t="shared" si="10"/>
        <v>56</v>
      </c>
      <c r="P12" s="25">
        <f t="shared" si="11"/>
        <v>34</v>
      </c>
      <c r="Q12" s="25">
        <f t="shared" si="12"/>
        <v>1098</v>
      </c>
    </row>
    <row r="13" spans="1:17" s="24" customFormat="1" ht="25.5" customHeight="1">
      <c r="A13" s="20">
        <v>41395</v>
      </c>
      <c r="B13" s="21">
        <v>80</v>
      </c>
      <c r="C13" s="25">
        <v>19010</v>
      </c>
      <c r="D13" s="25">
        <f t="shared" si="0"/>
        <v>15208</v>
      </c>
      <c r="E13" s="25">
        <f t="shared" si="2"/>
        <v>1901</v>
      </c>
      <c r="F13" s="25">
        <f t="shared" si="3"/>
        <v>1141</v>
      </c>
      <c r="G13" s="25">
        <f t="shared" si="4"/>
        <v>37260</v>
      </c>
      <c r="H13" s="25">
        <v>18450</v>
      </c>
      <c r="I13" s="25">
        <f t="shared" si="1"/>
        <v>14760</v>
      </c>
      <c r="J13" s="25">
        <f t="shared" si="5"/>
        <v>1845</v>
      </c>
      <c r="K13" s="25">
        <f t="shared" si="6"/>
        <v>1107</v>
      </c>
      <c r="L13" s="25">
        <f t="shared" si="7"/>
        <v>36162</v>
      </c>
      <c r="M13" s="25">
        <f t="shared" si="8"/>
        <v>560</v>
      </c>
      <c r="N13" s="25">
        <f t="shared" si="9"/>
        <v>448</v>
      </c>
      <c r="O13" s="25">
        <f t="shared" si="10"/>
        <v>56</v>
      </c>
      <c r="P13" s="25">
        <f t="shared" si="11"/>
        <v>34</v>
      </c>
      <c r="Q13" s="25">
        <f t="shared" si="12"/>
        <v>1098</v>
      </c>
    </row>
    <row r="14" spans="1:17" s="24" customFormat="1" ht="25.5" customHeight="1">
      <c r="A14" s="20">
        <v>41426</v>
      </c>
      <c r="B14" s="21">
        <v>80</v>
      </c>
      <c r="C14" s="25">
        <v>19010</v>
      </c>
      <c r="D14" s="25">
        <f t="shared" si="0"/>
        <v>15208</v>
      </c>
      <c r="E14" s="25">
        <f t="shared" si="2"/>
        <v>1901</v>
      </c>
      <c r="F14" s="25">
        <f t="shared" si="3"/>
        <v>1141</v>
      </c>
      <c r="G14" s="25">
        <f t="shared" si="4"/>
        <v>37260</v>
      </c>
      <c r="H14" s="25">
        <v>18450</v>
      </c>
      <c r="I14" s="25">
        <f t="shared" si="1"/>
        <v>14760</v>
      </c>
      <c r="J14" s="25">
        <f t="shared" si="5"/>
        <v>1845</v>
      </c>
      <c r="K14" s="25">
        <f t="shared" si="6"/>
        <v>1107</v>
      </c>
      <c r="L14" s="25">
        <f t="shared" si="7"/>
        <v>36162</v>
      </c>
      <c r="M14" s="25">
        <f t="shared" si="8"/>
        <v>560</v>
      </c>
      <c r="N14" s="25">
        <f t="shared" si="9"/>
        <v>448</v>
      </c>
      <c r="O14" s="25">
        <f t="shared" si="10"/>
        <v>56</v>
      </c>
      <c r="P14" s="25">
        <f t="shared" si="11"/>
        <v>34</v>
      </c>
      <c r="Q14" s="25">
        <f t="shared" si="12"/>
        <v>1098</v>
      </c>
    </row>
    <row r="15" spans="1:17" s="24" customFormat="1" ht="25.5" customHeight="1">
      <c r="A15" s="20">
        <v>41456</v>
      </c>
      <c r="B15" s="21">
        <v>90</v>
      </c>
      <c r="C15" s="25">
        <v>19010</v>
      </c>
      <c r="D15" s="25">
        <f t="shared" si="0"/>
        <v>17109</v>
      </c>
      <c r="E15" s="25">
        <f t="shared" si="2"/>
        <v>1901</v>
      </c>
      <c r="F15" s="25">
        <f t="shared" si="3"/>
        <v>1141</v>
      </c>
      <c r="G15" s="25">
        <f t="shared" si="4"/>
        <v>39161</v>
      </c>
      <c r="H15" s="25">
        <v>18450</v>
      </c>
      <c r="I15" s="25">
        <f t="shared" si="1"/>
        <v>16605</v>
      </c>
      <c r="J15" s="25">
        <f t="shared" si="5"/>
        <v>1845</v>
      </c>
      <c r="K15" s="25">
        <f t="shared" si="6"/>
        <v>1107</v>
      </c>
      <c r="L15" s="25">
        <f t="shared" si="7"/>
        <v>38007</v>
      </c>
      <c r="M15" s="25">
        <f t="shared" si="8"/>
        <v>560</v>
      </c>
      <c r="N15" s="25">
        <f t="shared" si="9"/>
        <v>504</v>
      </c>
      <c r="O15" s="25">
        <f t="shared" si="10"/>
        <v>56</v>
      </c>
      <c r="P15" s="25">
        <f t="shared" si="11"/>
        <v>34</v>
      </c>
      <c r="Q15" s="25">
        <f t="shared" si="12"/>
        <v>1154</v>
      </c>
    </row>
    <row r="16" spans="1:17" s="24" customFormat="1" ht="25.5" customHeight="1">
      <c r="A16" s="20">
        <v>41487</v>
      </c>
      <c r="B16" s="21">
        <v>90</v>
      </c>
      <c r="C16" s="25">
        <v>19010</v>
      </c>
      <c r="D16" s="25">
        <f t="shared" si="0"/>
        <v>17109</v>
      </c>
      <c r="E16" s="25">
        <f t="shared" si="2"/>
        <v>1901</v>
      </c>
      <c r="F16" s="25">
        <f t="shared" si="3"/>
        <v>1141</v>
      </c>
      <c r="G16" s="25">
        <f t="shared" si="4"/>
        <v>39161</v>
      </c>
      <c r="H16" s="25">
        <v>18450</v>
      </c>
      <c r="I16" s="25">
        <f t="shared" si="1"/>
        <v>16605</v>
      </c>
      <c r="J16" s="25">
        <f t="shared" si="5"/>
        <v>1845</v>
      </c>
      <c r="K16" s="25">
        <f t="shared" si="6"/>
        <v>1107</v>
      </c>
      <c r="L16" s="25">
        <f t="shared" si="7"/>
        <v>38007</v>
      </c>
      <c r="M16" s="25">
        <f t="shared" si="8"/>
        <v>560</v>
      </c>
      <c r="N16" s="25">
        <f t="shared" si="9"/>
        <v>504</v>
      </c>
      <c r="O16" s="25">
        <f t="shared" si="10"/>
        <v>56</v>
      </c>
      <c r="P16" s="25">
        <f t="shared" si="11"/>
        <v>34</v>
      </c>
      <c r="Q16" s="25">
        <f t="shared" si="12"/>
        <v>1154</v>
      </c>
    </row>
    <row r="17" spans="1:17" s="24" customFormat="1" ht="25.5" customHeight="1">
      <c r="A17" s="20">
        <v>41518</v>
      </c>
      <c r="B17" s="21">
        <v>90</v>
      </c>
      <c r="C17" s="25">
        <v>19010</v>
      </c>
      <c r="D17" s="25">
        <f t="shared" si="0"/>
        <v>17109</v>
      </c>
      <c r="E17" s="25">
        <f t="shared" si="2"/>
        <v>1901</v>
      </c>
      <c r="F17" s="25">
        <f t="shared" si="3"/>
        <v>1141</v>
      </c>
      <c r="G17" s="25">
        <f t="shared" si="4"/>
        <v>39161</v>
      </c>
      <c r="H17" s="25">
        <v>18450</v>
      </c>
      <c r="I17" s="25">
        <f t="shared" si="1"/>
        <v>16605</v>
      </c>
      <c r="J17" s="25">
        <f t="shared" si="5"/>
        <v>1845</v>
      </c>
      <c r="K17" s="25">
        <f t="shared" si="6"/>
        <v>1107</v>
      </c>
      <c r="L17" s="25">
        <f t="shared" si="7"/>
        <v>38007</v>
      </c>
      <c r="M17" s="25">
        <f t="shared" si="8"/>
        <v>560</v>
      </c>
      <c r="N17" s="25">
        <f t="shared" si="9"/>
        <v>504</v>
      </c>
      <c r="O17" s="25">
        <f t="shared" si="10"/>
        <v>56</v>
      </c>
      <c r="P17" s="25">
        <f t="shared" si="11"/>
        <v>34</v>
      </c>
      <c r="Q17" s="25">
        <f t="shared" si="12"/>
        <v>1154</v>
      </c>
    </row>
    <row r="18" spans="1:17" s="24" customFormat="1" ht="25.5" customHeight="1">
      <c r="A18" s="20">
        <v>41548</v>
      </c>
      <c r="B18" s="21">
        <v>90</v>
      </c>
      <c r="C18" s="25">
        <v>19010</v>
      </c>
      <c r="D18" s="25">
        <f t="shared" si="0"/>
        <v>17109</v>
      </c>
      <c r="E18" s="25">
        <f t="shared" si="2"/>
        <v>1901</v>
      </c>
      <c r="F18" s="25">
        <f t="shared" si="3"/>
        <v>1141</v>
      </c>
      <c r="G18" s="25">
        <f t="shared" si="4"/>
        <v>39161</v>
      </c>
      <c r="H18" s="25">
        <v>18450</v>
      </c>
      <c r="I18" s="25">
        <f t="shared" si="1"/>
        <v>16605</v>
      </c>
      <c r="J18" s="25">
        <f t="shared" si="5"/>
        <v>1845</v>
      </c>
      <c r="K18" s="25">
        <f t="shared" si="6"/>
        <v>1107</v>
      </c>
      <c r="L18" s="25">
        <f t="shared" si="7"/>
        <v>38007</v>
      </c>
      <c r="M18" s="25">
        <f t="shared" si="8"/>
        <v>560</v>
      </c>
      <c r="N18" s="25">
        <f t="shared" si="9"/>
        <v>504</v>
      </c>
      <c r="O18" s="25">
        <f t="shared" si="10"/>
        <v>56</v>
      </c>
      <c r="P18" s="25">
        <f t="shared" si="11"/>
        <v>34</v>
      </c>
      <c r="Q18" s="25">
        <f t="shared" si="12"/>
        <v>1154</v>
      </c>
    </row>
    <row r="19" spans="1:17" s="24" customFormat="1" ht="25.5" customHeight="1">
      <c r="A19" s="20">
        <v>41579</v>
      </c>
      <c r="B19" s="21">
        <v>90</v>
      </c>
      <c r="C19" s="25">
        <v>19010</v>
      </c>
      <c r="D19" s="25">
        <f t="shared" si="0"/>
        <v>17109</v>
      </c>
      <c r="E19" s="25">
        <f t="shared" si="2"/>
        <v>1901</v>
      </c>
      <c r="F19" s="25">
        <f t="shared" si="3"/>
        <v>1141</v>
      </c>
      <c r="G19" s="25">
        <f t="shared" si="4"/>
        <v>39161</v>
      </c>
      <c r="H19" s="25">
        <v>18450</v>
      </c>
      <c r="I19" s="25">
        <f t="shared" si="1"/>
        <v>16605</v>
      </c>
      <c r="J19" s="25">
        <f t="shared" si="5"/>
        <v>1845</v>
      </c>
      <c r="K19" s="25">
        <f t="shared" si="6"/>
        <v>1107</v>
      </c>
      <c r="L19" s="25">
        <f t="shared" si="7"/>
        <v>38007</v>
      </c>
      <c r="M19" s="25">
        <f t="shared" si="8"/>
        <v>560</v>
      </c>
      <c r="N19" s="25">
        <f t="shared" si="9"/>
        <v>504</v>
      </c>
      <c r="O19" s="25">
        <f t="shared" si="10"/>
        <v>56</v>
      </c>
      <c r="P19" s="25">
        <f t="shared" si="11"/>
        <v>34</v>
      </c>
      <c r="Q19" s="25">
        <f t="shared" si="12"/>
        <v>1154</v>
      </c>
    </row>
    <row r="20" spans="1:17" s="24" customFormat="1" ht="25.5" customHeight="1">
      <c r="A20" s="20">
        <v>41609</v>
      </c>
      <c r="B20" s="21">
        <v>90</v>
      </c>
      <c r="C20" s="25">
        <v>19010</v>
      </c>
      <c r="D20" s="25">
        <f t="shared" si="0"/>
        <v>17109</v>
      </c>
      <c r="E20" s="25">
        <f t="shared" si="2"/>
        <v>1901</v>
      </c>
      <c r="F20" s="25">
        <f t="shared" si="3"/>
        <v>1141</v>
      </c>
      <c r="G20" s="25">
        <f t="shared" si="4"/>
        <v>39161</v>
      </c>
      <c r="H20" s="25">
        <v>18450</v>
      </c>
      <c r="I20" s="25">
        <f t="shared" si="1"/>
        <v>16605</v>
      </c>
      <c r="J20" s="25">
        <f t="shared" si="5"/>
        <v>1845</v>
      </c>
      <c r="K20" s="25">
        <f t="shared" si="6"/>
        <v>1107</v>
      </c>
      <c r="L20" s="25">
        <f t="shared" si="7"/>
        <v>38007</v>
      </c>
      <c r="M20" s="25">
        <f t="shared" si="8"/>
        <v>560</v>
      </c>
      <c r="N20" s="25">
        <f t="shared" si="9"/>
        <v>504</v>
      </c>
      <c r="O20" s="25">
        <f t="shared" si="10"/>
        <v>56</v>
      </c>
      <c r="P20" s="25">
        <f t="shared" si="11"/>
        <v>34</v>
      </c>
      <c r="Q20" s="25">
        <f t="shared" si="12"/>
        <v>1154</v>
      </c>
    </row>
    <row r="21" spans="1:17" s="24" customFormat="1" ht="25.5" customHeight="1">
      <c r="A21" s="20">
        <v>41640</v>
      </c>
      <c r="B21" s="21">
        <v>90</v>
      </c>
      <c r="C21" s="25">
        <v>19590</v>
      </c>
      <c r="D21" s="25">
        <f t="shared" si="0"/>
        <v>17631</v>
      </c>
      <c r="E21" s="25">
        <f t="shared" si="2"/>
        <v>1959</v>
      </c>
      <c r="F21" s="25">
        <f t="shared" si="3"/>
        <v>1175</v>
      </c>
      <c r="G21" s="25">
        <f t="shared" si="4"/>
        <v>40355</v>
      </c>
      <c r="H21" s="25">
        <v>18450</v>
      </c>
      <c r="I21" s="25">
        <f t="shared" si="1"/>
        <v>16605</v>
      </c>
      <c r="J21" s="25">
        <f t="shared" si="5"/>
        <v>1845</v>
      </c>
      <c r="K21" s="25">
        <f t="shared" si="6"/>
        <v>1107</v>
      </c>
      <c r="L21" s="25">
        <f t="shared" si="7"/>
        <v>38007</v>
      </c>
      <c r="M21" s="25">
        <f t="shared" si="8"/>
        <v>1140</v>
      </c>
      <c r="N21" s="25">
        <f t="shared" si="9"/>
        <v>1026</v>
      </c>
      <c r="O21" s="25">
        <f t="shared" si="10"/>
        <v>114</v>
      </c>
      <c r="P21" s="25">
        <f t="shared" si="11"/>
        <v>68</v>
      </c>
      <c r="Q21" s="25">
        <f t="shared" si="12"/>
        <v>2348</v>
      </c>
    </row>
    <row r="22" spans="1:17" s="24" customFormat="1" ht="25.5" customHeight="1">
      <c r="A22" s="20">
        <v>41671</v>
      </c>
      <c r="B22" s="21">
        <v>90</v>
      </c>
      <c r="C22" s="25">
        <v>19590</v>
      </c>
      <c r="D22" s="25">
        <f t="shared" si="0"/>
        <v>17631</v>
      </c>
      <c r="E22" s="25">
        <f t="shared" si="2"/>
        <v>1959</v>
      </c>
      <c r="F22" s="25">
        <f t="shared" si="3"/>
        <v>1175</v>
      </c>
      <c r="G22" s="25">
        <f t="shared" si="4"/>
        <v>40355</v>
      </c>
      <c r="H22" s="25">
        <v>18450</v>
      </c>
      <c r="I22" s="25">
        <f t="shared" si="1"/>
        <v>16605</v>
      </c>
      <c r="J22" s="25">
        <f t="shared" si="5"/>
        <v>1845</v>
      </c>
      <c r="K22" s="25">
        <f t="shared" si="6"/>
        <v>1107</v>
      </c>
      <c r="L22" s="25">
        <f t="shared" si="7"/>
        <v>38007</v>
      </c>
      <c r="M22" s="25">
        <f t="shared" si="8"/>
        <v>1140</v>
      </c>
      <c r="N22" s="25">
        <f t="shared" si="9"/>
        <v>1026</v>
      </c>
      <c r="O22" s="25">
        <f t="shared" si="10"/>
        <v>114</v>
      </c>
      <c r="P22" s="25">
        <f t="shared" si="11"/>
        <v>68</v>
      </c>
      <c r="Q22" s="25">
        <f t="shared" si="12"/>
        <v>2348</v>
      </c>
    </row>
    <row r="23" spans="1:17" s="24" customFormat="1" ht="25.5" customHeight="1">
      <c r="A23" s="20">
        <v>41699</v>
      </c>
      <c r="B23" s="21">
        <v>90</v>
      </c>
      <c r="C23" s="25">
        <v>19590</v>
      </c>
      <c r="D23" s="25">
        <f t="shared" si="0"/>
        <v>17631</v>
      </c>
      <c r="E23" s="25">
        <f t="shared" si="2"/>
        <v>1959</v>
      </c>
      <c r="F23" s="25">
        <f t="shared" si="3"/>
        <v>1175</v>
      </c>
      <c r="G23" s="25">
        <f t="shared" si="4"/>
        <v>40355</v>
      </c>
      <c r="H23" s="25">
        <v>18450</v>
      </c>
      <c r="I23" s="25">
        <f t="shared" si="1"/>
        <v>16605</v>
      </c>
      <c r="J23" s="25">
        <f t="shared" si="5"/>
        <v>1845</v>
      </c>
      <c r="K23" s="25">
        <f t="shared" si="6"/>
        <v>1107</v>
      </c>
      <c r="L23" s="25">
        <f t="shared" si="7"/>
        <v>38007</v>
      </c>
      <c r="M23" s="25">
        <f t="shared" si="8"/>
        <v>1140</v>
      </c>
      <c r="N23" s="25">
        <f t="shared" si="9"/>
        <v>1026</v>
      </c>
      <c r="O23" s="25">
        <f t="shared" si="10"/>
        <v>114</v>
      </c>
      <c r="P23" s="25">
        <f t="shared" si="11"/>
        <v>68</v>
      </c>
      <c r="Q23" s="25">
        <f t="shared" si="12"/>
        <v>2348</v>
      </c>
    </row>
    <row r="24" spans="1:17" s="24" customFormat="1" ht="25.5" customHeight="1">
      <c r="A24" s="20">
        <v>41730</v>
      </c>
      <c r="B24" s="21">
        <v>90</v>
      </c>
      <c r="C24" s="25">
        <v>19590</v>
      </c>
      <c r="D24" s="25">
        <f t="shared" si="0"/>
        <v>17631</v>
      </c>
      <c r="E24" s="25">
        <f t="shared" si="2"/>
        <v>1959</v>
      </c>
      <c r="F24" s="25">
        <f t="shared" si="3"/>
        <v>1175</v>
      </c>
      <c r="G24" s="25">
        <f t="shared" si="4"/>
        <v>40355</v>
      </c>
      <c r="H24" s="25">
        <v>18450</v>
      </c>
      <c r="I24" s="25">
        <f t="shared" si="1"/>
        <v>16605</v>
      </c>
      <c r="J24" s="25">
        <f t="shared" si="5"/>
        <v>1845</v>
      </c>
      <c r="K24" s="25">
        <f t="shared" si="6"/>
        <v>1107</v>
      </c>
      <c r="L24" s="25">
        <f t="shared" si="7"/>
        <v>38007</v>
      </c>
      <c r="M24" s="25">
        <f t="shared" si="8"/>
        <v>1140</v>
      </c>
      <c r="N24" s="25">
        <f t="shared" si="9"/>
        <v>1026</v>
      </c>
      <c r="O24" s="25">
        <f t="shared" si="10"/>
        <v>114</v>
      </c>
      <c r="P24" s="25">
        <f t="shared" si="11"/>
        <v>68</v>
      </c>
      <c r="Q24" s="25">
        <f t="shared" si="12"/>
        <v>2348</v>
      </c>
    </row>
    <row r="25" spans="1:17" s="24" customFormat="1" ht="25.5" customHeight="1">
      <c r="A25" s="20">
        <v>41760</v>
      </c>
      <c r="B25" s="21">
        <v>90</v>
      </c>
      <c r="C25" s="25">
        <v>19590</v>
      </c>
      <c r="D25" s="25">
        <f t="shared" si="0"/>
        <v>17631</v>
      </c>
      <c r="E25" s="25">
        <f t="shared" si="2"/>
        <v>1959</v>
      </c>
      <c r="F25" s="25">
        <f t="shared" si="3"/>
        <v>1175</v>
      </c>
      <c r="G25" s="25">
        <f t="shared" si="4"/>
        <v>40355</v>
      </c>
      <c r="H25" s="25">
        <v>18450</v>
      </c>
      <c r="I25" s="25">
        <f t="shared" si="1"/>
        <v>16605</v>
      </c>
      <c r="J25" s="25">
        <f t="shared" si="5"/>
        <v>1845</v>
      </c>
      <c r="K25" s="25">
        <f t="shared" si="6"/>
        <v>1107</v>
      </c>
      <c r="L25" s="25">
        <f t="shared" si="7"/>
        <v>38007</v>
      </c>
      <c r="M25" s="25">
        <f t="shared" si="8"/>
        <v>1140</v>
      </c>
      <c r="N25" s="25">
        <f t="shared" si="9"/>
        <v>1026</v>
      </c>
      <c r="O25" s="25">
        <f t="shared" si="10"/>
        <v>114</v>
      </c>
      <c r="P25" s="25">
        <f t="shared" si="11"/>
        <v>68</v>
      </c>
      <c r="Q25" s="25">
        <f t="shared" si="12"/>
        <v>2348</v>
      </c>
    </row>
    <row r="26" spans="1:17" s="24" customFormat="1" ht="25.5" customHeight="1">
      <c r="A26" s="20">
        <v>41791</v>
      </c>
      <c r="B26" s="21">
        <v>90</v>
      </c>
      <c r="C26" s="25">
        <v>19590</v>
      </c>
      <c r="D26" s="25">
        <f t="shared" si="0"/>
        <v>17631</v>
      </c>
      <c r="E26" s="25">
        <f t="shared" si="2"/>
        <v>1959</v>
      </c>
      <c r="F26" s="25">
        <f t="shared" si="3"/>
        <v>1175</v>
      </c>
      <c r="G26" s="25">
        <f t="shared" si="4"/>
        <v>40355</v>
      </c>
      <c r="H26" s="25">
        <v>18450</v>
      </c>
      <c r="I26" s="25">
        <f t="shared" si="1"/>
        <v>16605</v>
      </c>
      <c r="J26" s="25">
        <f t="shared" si="5"/>
        <v>1845</v>
      </c>
      <c r="K26" s="25">
        <f t="shared" si="6"/>
        <v>1107</v>
      </c>
      <c r="L26" s="25">
        <f t="shared" si="7"/>
        <v>38007</v>
      </c>
      <c r="M26" s="25">
        <f t="shared" si="8"/>
        <v>1140</v>
      </c>
      <c r="N26" s="25">
        <f t="shared" si="9"/>
        <v>1026</v>
      </c>
      <c r="O26" s="25">
        <f t="shared" si="10"/>
        <v>114</v>
      </c>
      <c r="P26" s="25">
        <f t="shared" si="11"/>
        <v>68</v>
      </c>
      <c r="Q26" s="25">
        <f t="shared" si="12"/>
        <v>2348</v>
      </c>
    </row>
    <row r="27" spans="1:17" s="24" customFormat="1" ht="25.5" customHeight="1">
      <c r="A27" s="20">
        <v>41821</v>
      </c>
      <c r="B27" s="21">
        <v>90</v>
      </c>
      <c r="C27" s="25">
        <v>19590</v>
      </c>
      <c r="D27" s="25">
        <f t="shared" si="0"/>
        <v>17631</v>
      </c>
      <c r="E27" s="25">
        <f t="shared" si="2"/>
        <v>1959</v>
      </c>
      <c r="F27" s="25">
        <f t="shared" si="3"/>
        <v>1175</v>
      </c>
      <c r="G27" s="25">
        <f t="shared" si="4"/>
        <v>40355</v>
      </c>
      <c r="H27" s="25">
        <v>18450</v>
      </c>
      <c r="I27" s="25">
        <f t="shared" si="1"/>
        <v>16605</v>
      </c>
      <c r="J27" s="25">
        <f t="shared" si="5"/>
        <v>1845</v>
      </c>
      <c r="K27" s="25">
        <f t="shared" si="6"/>
        <v>1107</v>
      </c>
      <c r="L27" s="25">
        <f t="shared" si="7"/>
        <v>38007</v>
      </c>
      <c r="M27" s="25">
        <f t="shared" si="8"/>
        <v>1140</v>
      </c>
      <c r="N27" s="25">
        <f t="shared" si="9"/>
        <v>1026</v>
      </c>
      <c r="O27" s="25">
        <f t="shared" si="10"/>
        <v>114</v>
      </c>
      <c r="P27" s="25">
        <f t="shared" si="11"/>
        <v>68</v>
      </c>
      <c r="Q27" s="25">
        <f t="shared" si="12"/>
        <v>2348</v>
      </c>
    </row>
    <row r="28" spans="1:17" s="24" customFormat="1" ht="25.5" customHeight="1">
      <c r="A28" s="20">
        <v>41852</v>
      </c>
      <c r="B28" s="21">
        <v>90</v>
      </c>
      <c r="C28" s="25">
        <v>19590</v>
      </c>
      <c r="D28" s="25">
        <f t="shared" si="0"/>
        <v>17631</v>
      </c>
      <c r="E28" s="25">
        <f t="shared" si="2"/>
        <v>1959</v>
      </c>
      <c r="F28" s="25">
        <f t="shared" si="3"/>
        <v>1175</v>
      </c>
      <c r="G28" s="25">
        <f t="shared" si="4"/>
        <v>40355</v>
      </c>
      <c r="H28" s="25">
        <v>18450</v>
      </c>
      <c r="I28" s="25">
        <f t="shared" si="1"/>
        <v>16605</v>
      </c>
      <c r="J28" s="25">
        <f t="shared" si="5"/>
        <v>1845</v>
      </c>
      <c r="K28" s="25">
        <f t="shared" si="6"/>
        <v>1107</v>
      </c>
      <c r="L28" s="25">
        <f t="shared" si="7"/>
        <v>38007</v>
      </c>
      <c r="M28" s="25">
        <f t="shared" si="8"/>
        <v>1140</v>
      </c>
      <c r="N28" s="25">
        <f t="shared" si="9"/>
        <v>1026</v>
      </c>
      <c r="O28" s="25">
        <f t="shared" si="10"/>
        <v>114</v>
      </c>
      <c r="P28" s="25">
        <f t="shared" si="11"/>
        <v>68</v>
      </c>
      <c r="Q28" s="25">
        <f t="shared" si="12"/>
        <v>2348</v>
      </c>
    </row>
    <row r="29" spans="1:17" s="24" customFormat="1" ht="25.5" customHeight="1">
      <c r="A29" s="20">
        <v>41883</v>
      </c>
      <c r="B29" s="21">
        <v>90</v>
      </c>
      <c r="C29" s="25">
        <v>19590</v>
      </c>
      <c r="D29" s="25">
        <f t="shared" si="0"/>
        <v>17631</v>
      </c>
      <c r="E29" s="25">
        <f t="shared" si="2"/>
        <v>1959</v>
      </c>
      <c r="F29" s="25">
        <f t="shared" si="3"/>
        <v>1175</v>
      </c>
      <c r="G29" s="25">
        <f t="shared" si="4"/>
        <v>40355</v>
      </c>
      <c r="H29" s="25">
        <v>18450</v>
      </c>
      <c r="I29" s="25">
        <f t="shared" si="1"/>
        <v>16605</v>
      </c>
      <c r="J29" s="25">
        <f t="shared" si="5"/>
        <v>1845</v>
      </c>
      <c r="K29" s="25">
        <f t="shared" si="6"/>
        <v>1107</v>
      </c>
      <c r="L29" s="25">
        <f t="shared" si="7"/>
        <v>38007</v>
      </c>
      <c r="M29" s="25">
        <f t="shared" si="8"/>
        <v>1140</v>
      </c>
      <c r="N29" s="25">
        <f t="shared" si="9"/>
        <v>1026</v>
      </c>
      <c r="O29" s="25">
        <f t="shared" si="10"/>
        <v>114</v>
      </c>
      <c r="P29" s="25">
        <f t="shared" si="11"/>
        <v>68</v>
      </c>
      <c r="Q29" s="25">
        <f t="shared" si="12"/>
        <v>2348</v>
      </c>
    </row>
    <row r="30" spans="1:17" s="24" customFormat="1" ht="25.5" customHeight="1">
      <c r="A30" s="20">
        <v>41913</v>
      </c>
      <c r="B30" s="21">
        <v>100</v>
      </c>
      <c r="C30" s="25">
        <v>19590</v>
      </c>
      <c r="D30" s="25">
        <f t="shared" si="0"/>
        <v>19590</v>
      </c>
      <c r="E30" s="25">
        <f t="shared" si="2"/>
        <v>1959</v>
      </c>
      <c r="F30" s="25">
        <f t="shared" si="3"/>
        <v>1175</v>
      </c>
      <c r="G30" s="25">
        <f t="shared" si="4"/>
        <v>42314</v>
      </c>
      <c r="H30" s="25">
        <v>18450</v>
      </c>
      <c r="I30" s="25">
        <f t="shared" si="1"/>
        <v>18450</v>
      </c>
      <c r="J30" s="25">
        <f t="shared" si="5"/>
        <v>1845</v>
      </c>
      <c r="K30" s="25">
        <f t="shared" si="6"/>
        <v>1107</v>
      </c>
      <c r="L30" s="25">
        <f t="shared" si="7"/>
        <v>39852</v>
      </c>
      <c r="M30" s="25">
        <f t="shared" si="8"/>
        <v>1140</v>
      </c>
      <c r="N30" s="25">
        <f t="shared" si="9"/>
        <v>1140</v>
      </c>
      <c r="O30" s="25">
        <f t="shared" si="10"/>
        <v>114</v>
      </c>
      <c r="P30" s="25">
        <f t="shared" si="11"/>
        <v>68</v>
      </c>
      <c r="Q30" s="25">
        <f t="shared" si="12"/>
        <v>2462</v>
      </c>
    </row>
    <row r="31" spans="1:17" s="24" customFormat="1" ht="25.5" customHeight="1">
      <c r="A31" s="20">
        <v>41944</v>
      </c>
      <c r="B31" s="21">
        <v>100</v>
      </c>
      <c r="C31" s="25">
        <v>19590</v>
      </c>
      <c r="D31" s="25">
        <f t="shared" si="0"/>
        <v>19590</v>
      </c>
      <c r="E31" s="25">
        <f t="shared" si="2"/>
        <v>1959</v>
      </c>
      <c r="F31" s="25">
        <f t="shared" si="3"/>
        <v>1175</v>
      </c>
      <c r="G31" s="25">
        <f t="shared" si="4"/>
        <v>42314</v>
      </c>
      <c r="H31" s="25">
        <v>18450</v>
      </c>
      <c r="I31" s="25">
        <f t="shared" si="1"/>
        <v>18450</v>
      </c>
      <c r="J31" s="25">
        <f t="shared" si="5"/>
        <v>1845</v>
      </c>
      <c r="K31" s="25">
        <f t="shared" si="6"/>
        <v>1107</v>
      </c>
      <c r="L31" s="25">
        <f t="shared" si="7"/>
        <v>39852</v>
      </c>
      <c r="M31" s="25">
        <f t="shared" si="8"/>
        <v>1140</v>
      </c>
      <c r="N31" s="25">
        <f t="shared" si="9"/>
        <v>1140</v>
      </c>
      <c r="O31" s="25">
        <f t="shared" si="10"/>
        <v>114</v>
      </c>
      <c r="P31" s="25">
        <f t="shared" si="11"/>
        <v>68</v>
      </c>
      <c r="Q31" s="25">
        <f t="shared" si="12"/>
        <v>2462</v>
      </c>
    </row>
    <row r="32" spans="1:17" s="24" customFormat="1" ht="25.5" customHeight="1">
      <c r="A32" s="26"/>
      <c r="B32" s="19"/>
      <c r="C32" s="26"/>
      <c r="D32" s="26"/>
      <c r="E32" s="26"/>
      <c r="F32" s="26"/>
      <c r="G32" s="26">
        <f>SUM(G9:G31)</f>
        <v>906349</v>
      </c>
      <c r="H32" s="26"/>
      <c r="I32" s="26"/>
      <c r="J32" s="26"/>
      <c r="K32" s="26"/>
      <c r="L32" s="26">
        <f>SUM(L9:L31)</f>
        <v>866781</v>
      </c>
      <c r="M32" s="26"/>
      <c r="N32" s="26"/>
      <c r="O32" s="25"/>
      <c r="P32" s="25"/>
      <c r="Q32" s="26">
        <f>SUM(Q9:Q31)</f>
        <v>39568</v>
      </c>
    </row>
    <row r="41" spans="1:17" customFormat="1" ht="15">
      <c r="A41" s="6" t="s">
        <v>29</v>
      </c>
      <c r="B41" s="6"/>
      <c r="C41" s="6"/>
      <c r="D41" s="7"/>
      <c r="E41" s="7"/>
      <c r="F41" s="7"/>
      <c r="G41" s="7"/>
      <c r="H41" s="35" t="s">
        <v>30</v>
      </c>
      <c r="I41" s="35"/>
      <c r="J41" s="35"/>
      <c r="K41" s="35"/>
      <c r="L41" s="35"/>
      <c r="M41" s="35"/>
      <c r="N41" s="35"/>
      <c r="O41" s="35"/>
      <c r="P41" s="35"/>
      <c r="Q41" s="35"/>
    </row>
  </sheetData>
  <mergeCells count="8">
    <mergeCell ref="H41:Q41"/>
    <mergeCell ref="A1:Q1"/>
    <mergeCell ref="M6:Q6"/>
    <mergeCell ref="H6:L6"/>
    <mergeCell ref="C6:G6"/>
    <mergeCell ref="A4:Q4"/>
    <mergeCell ref="A2:N2"/>
    <mergeCell ref="A3:N3"/>
  </mergeCells>
  <hyperlinks>
    <hyperlink ref="D7" r:id="rId1" display="DA@22%"/>
  </hyperlinks>
  <pageMargins left="0.56000000000000005" right="0.25" top="0.5" bottom="0.25" header="0.5" footer="0.5"/>
  <pageSetup paperSize="9" scale="7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40"/>
  <sheetViews>
    <sheetView workbookViewId="0">
      <selection activeCell="G5" sqref="G5"/>
    </sheetView>
  </sheetViews>
  <sheetFormatPr defaultRowHeight="15.75"/>
  <cols>
    <col min="1" max="1" width="8.85546875" style="11" bestFit="1" customWidth="1"/>
    <col min="2" max="2" width="8.140625" style="22" bestFit="1" customWidth="1"/>
    <col min="3" max="4" width="7.85546875" style="11" bestFit="1" customWidth="1"/>
    <col min="5" max="5" width="6.5703125" style="11" bestFit="1" customWidth="1"/>
    <col min="6" max="6" width="10.5703125" style="11" bestFit="1" customWidth="1"/>
    <col min="7" max="8" width="7.85546875" style="11" bestFit="1" customWidth="1"/>
    <col min="9" max="9" width="6.5703125" style="11" bestFit="1" customWidth="1"/>
    <col min="10" max="10" width="10.5703125" style="11" bestFit="1" customWidth="1"/>
    <col min="11" max="12" width="6.5703125" style="11" bestFit="1" customWidth="1"/>
    <col min="13" max="13" width="5.28515625" style="11" bestFit="1" customWidth="1"/>
    <col min="14" max="14" width="9.140625" style="11" bestFit="1" customWidth="1"/>
    <col min="15" max="16384" width="9.140625" style="11"/>
  </cols>
  <sheetData>
    <row r="1" spans="1:17" ht="25.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7" ht="51.7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7" ht="37.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7" s="13" customFormat="1" ht="37.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3" customFormat="1" ht="26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8" customFormat="1">
      <c r="A6" s="26"/>
      <c r="B6" s="19"/>
      <c r="C6" s="40" t="s">
        <v>5</v>
      </c>
      <c r="D6" s="40"/>
      <c r="E6" s="40"/>
      <c r="F6" s="40"/>
      <c r="G6" s="40" t="s">
        <v>6</v>
      </c>
      <c r="H6" s="40"/>
      <c r="I6" s="40"/>
      <c r="J6" s="40"/>
      <c r="K6" s="40" t="s">
        <v>7</v>
      </c>
      <c r="L6" s="40"/>
      <c r="M6" s="40"/>
      <c r="N6" s="40"/>
    </row>
    <row r="7" spans="1:17" s="18" customFormat="1" ht="31.5">
      <c r="A7" s="16" t="s">
        <v>8</v>
      </c>
      <c r="B7" s="16" t="s">
        <v>2</v>
      </c>
      <c r="C7" s="16" t="s">
        <v>10</v>
      </c>
      <c r="D7" s="17" t="s">
        <v>3</v>
      </c>
      <c r="E7" s="16" t="s">
        <v>4</v>
      </c>
      <c r="F7" s="16" t="s">
        <v>1</v>
      </c>
      <c r="G7" s="16" t="s">
        <v>10</v>
      </c>
      <c r="H7" s="16" t="s">
        <v>3</v>
      </c>
      <c r="I7" s="16" t="s">
        <v>4</v>
      </c>
      <c r="J7" s="16" t="s">
        <v>1</v>
      </c>
      <c r="K7" s="16" t="s">
        <v>9</v>
      </c>
      <c r="L7" s="16" t="s">
        <v>3</v>
      </c>
      <c r="M7" s="16" t="s">
        <v>4</v>
      </c>
      <c r="N7" s="16" t="s">
        <v>1</v>
      </c>
    </row>
    <row r="8" spans="1:17" s="24" customFormat="1" ht="21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7" s="24" customFormat="1" ht="21.75" customHeight="1">
      <c r="A9" s="20">
        <v>41275</v>
      </c>
      <c r="B9" s="21">
        <v>80</v>
      </c>
      <c r="C9" s="25">
        <v>19010</v>
      </c>
      <c r="D9" s="25">
        <f t="shared" ref="D9:D31" si="0">ROUND(C9*B9%,0)</f>
        <v>15208</v>
      </c>
      <c r="E9" s="25">
        <f>ROUND(C9*10%,0)</f>
        <v>1901</v>
      </c>
      <c r="F9" s="25">
        <f>C9+D9+E9</f>
        <v>36119</v>
      </c>
      <c r="G9" s="25">
        <v>18450</v>
      </c>
      <c r="H9" s="25">
        <f t="shared" ref="H9:H31" si="1">ROUND(G9*B9%,0)</f>
        <v>14760</v>
      </c>
      <c r="I9" s="25">
        <f>ROUND(G9*10%,0)</f>
        <v>1845</v>
      </c>
      <c r="J9" s="25">
        <f>G9+H9+I9</f>
        <v>35055</v>
      </c>
      <c r="K9" s="25">
        <f t="shared" ref="K9:K31" si="2">C9-G9</f>
        <v>560</v>
      </c>
      <c r="L9" s="25">
        <f t="shared" ref="L9:L31" si="3">D9-H9</f>
        <v>448</v>
      </c>
      <c r="M9" s="25">
        <f t="shared" ref="M9:M31" si="4">E9-I9</f>
        <v>56</v>
      </c>
      <c r="N9" s="25">
        <f>K9+L9+M9</f>
        <v>1064</v>
      </c>
    </row>
    <row r="10" spans="1:17" s="24" customFormat="1" ht="21.75" customHeight="1">
      <c r="A10" s="20">
        <v>41306</v>
      </c>
      <c r="B10" s="21">
        <v>80</v>
      </c>
      <c r="C10" s="25">
        <v>19010</v>
      </c>
      <c r="D10" s="25">
        <f t="shared" si="0"/>
        <v>15208</v>
      </c>
      <c r="E10" s="25">
        <f t="shared" ref="E10:E31" si="5">ROUND(C10*10%,0)</f>
        <v>1901</v>
      </c>
      <c r="F10" s="25">
        <f t="shared" ref="F10:F31" si="6">C10+D10+E10</f>
        <v>36119</v>
      </c>
      <c r="G10" s="25">
        <v>18450</v>
      </c>
      <c r="H10" s="25">
        <f t="shared" si="1"/>
        <v>14760</v>
      </c>
      <c r="I10" s="25">
        <f t="shared" ref="I10:I31" si="7">ROUND(G10*10%,0)</f>
        <v>1845</v>
      </c>
      <c r="J10" s="25">
        <f t="shared" ref="J10:J31" si="8">G10+H10+I10</f>
        <v>35055</v>
      </c>
      <c r="K10" s="25">
        <f t="shared" si="2"/>
        <v>560</v>
      </c>
      <c r="L10" s="25">
        <f t="shared" si="3"/>
        <v>448</v>
      </c>
      <c r="M10" s="25">
        <f t="shared" si="4"/>
        <v>56</v>
      </c>
      <c r="N10" s="25">
        <f t="shared" ref="N10:N31" si="9">K10+L10+M10</f>
        <v>1064</v>
      </c>
    </row>
    <row r="11" spans="1:17" s="24" customFormat="1" ht="21.75" customHeight="1">
      <c r="A11" s="20">
        <v>41334</v>
      </c>
      <c r="B11" s="21">
        <v>80</v>
      </c>
      <c r="C11" s="25">
        <v>19010</v>
      </c>
      <c r="D11" s="25">
        <f t="shared" si="0"/>
        <v>15208</v>
      </c>
      <c r="E11" s="25">
        <f t="shared" si="5"/>
        <v>1901</v>
      </c>
      <c r="F11" s="25">
        <f t="shared" si="6"/>
        <v>36119</v>
      </c>
      <c r="G11" s="25">
        <v>18450</v>
      </c>
      <c r="H11" s="25">
        <f t="shared" si="1"/>
        <v>14760</v>
      </c>
      <c r="I11" s="25">
        <f t="shared" si="7"/>
        <v>1845</v>
      </c>
      <c r="J11" s="25">
        <f t="shared" si="8"/>
        <v>35055</v>
      </c>
      <c r="K11" s="25">
        <f t="shared" si="2"/>
        <v>560</v>
      </c>
      <c r="L11" s="25">
        <f t="shared" si="3"/>
        <v>448</v>
      </c>
      <c r="M11" s="25">
        <f t="shared" si="4"/>
        <v>56</v>
      </c>
      <c r="N11" s="25">
        <f t="shared" si="9"/>
        <v>1064</v>
      </c>
    </row>
    <row r="12" spans="1:17" s="24" customFormat="1" ht="21.75" customHeight="1">
      <c r="A12" s="20">
        <v>41365</v>
      </c>
      <c r="B12" s="21">
        <v>80</v>
      </c>
      <c r="C12" s="25">
        <v>19010</v>
      </c>
      <c r="D12" s="25">
        <f t="shared" si="0"/>
        <v>15208</v>
      </c>
      <c r="E12" s="25">
        <f t="shared" si="5"/>
        <v>1901</v>
      </c>
      <c r="F12" s="25">
        <f t="shared" si="6"/>
        <v>36119</v>
      </c>
      <c r="G12" s="25">
        <v>18450</v>
      </c>
      <c r="H12" s="25">
        <f t="shared" si="1"/>
        <v>14760</v>
      </c>
      <c r="I12" s="25">
        <f t="shared" si="7"/>
        <v>1845</v>
      </c>
      <c r="J12" s="25">
        <f t="shared" si="8"/>
        <v>35055</v>
      </c>
      <c r="K12" s="25">
        <f t="shared" si="2"/>
        <v>560</v>
      </c>
      <c r="L12" s="25">
        <f t="shared" si="3"/>
        <v>448</v>
      </c>
      <c r="M12" s="25">
        <f t="shared" si="4"/>
        <v>56</v>
      </c>
      <c r="N12" s="25">
        <f t="shared" si="9"/>
        <v>1064</v>
      </c>
    </row>
    <row r="13" spans="1:17" s="24" customFormat="1" ht="21.75" customHeight="1">
      <c r="A13" s="20">
        <v>41395</v>
      </c>
      <c r="B13" s="21">
        <v>80</v>
      </c>
      <c r="C13" s="25">
        <v>19010</v>
      </c>
      <c r="D13" s="25">
        <f t="shared" si="0"/>
        <v>15208</v>
      </c>
      <c r="E13" s="25">
        <f t="shared" si="5"/>
        <v>1901</v>
      </c>
      <c r="F13" s="25">
        <f t="shared" si="6"/>
        <v>36119</v>
      </c>
      <c r="G13" s="25">
        <v>18450</v>
      </c>
      <c r="H13" s="25">
        <f t="shared" si="1"/>
        <v>14760</v>
      </c>
      <c r="I13" s="25">
        <f t="shared" si="7"/>
        <v>1845</v>
      </c>
      <c r="J13" s="25">
        <f t="shared" si="8"/>
        <v>35055</v>
      </c>
      <c r="K13" s="25">
        <f t="shared" si="2"/>
        <v>560</v>
      </c>
      <c r="L13" s="25">
        <f t="shared" si="3"/>
        <v>448</v>
      </c>
      <c r="M13" s="25">
        <f t="shared" si="4"/>
        <v>56</v>
      </c>
      <c r="N13" s="25">
        <f t="shared" si="9"/>
        <v>1064</v>
      </c>
    </row>
    <row r="14" spans="1:17" s="24" customFormat="1" ht="21.75" customHeight="1">
      <c r="A14" s="20">
        <v>41426</v>
      </c>
      <c r="B14" s="21">
        <v>80</v>
      </c>
      <c r="C14" s="25">
        <v>19010</v>
      </c>
      <c r="D14" s="25">
        <f t="shared" si="0"/>
        <v>15208</v>
      </c>
      <c r="E14" s="25">
        <f t="shared" si="5"/>
        <v>1901</v>
      </c>
      <c r="F14" s="25">
        <f t="shared" si="6"/>
        <v>36119</v>
      </c>
      <c r="G14" s="25">
        <v>18450</v>
      </c>
      <c r="H14" s="25">
        <f t="shared" si="1"/>
        <v>14760</v>
      </c>
      <c r="I14" s="25">
        <f t="shared" si="7"/>
        <v>1845</v>
      </c>
      <c r="J14" s="25">
        <f t="shared" si="8"/>
        <v>35055</v>
      </c>
      <c r="K14" s="25">
        <f t="shared" si="2"/>
        <v>560</v>
      </c>
      <c r="L14" s="25">
        <f t="shared" si="3"/>
        <v>448</v>
      </c>
      <c r="M14" s="25">
        <f t="shared" si="4"/>
        <v>56</v>
      </c>
      <c r="N14" s="25">
        <f t="shared" si="9"/>
        <v>1064</v>
      </c>
    </row>
    <row r="15" spans="1:17" s="24" customFormat="1" ht="21.75" customHeight="1">
      <c r="A15" s="20">
        <v>41456</v>
      </c>
      <c r="B15" s="21">
        <v>90</v>
      </c>
      <c r="C15" s="25">
        <v>19010</v>
      </c>
      <c r="D15" s="25">
        <f t="shared" si="0"/>
        <v>17109</v>
      </c>
      <c r="E15" s="25">
        <f t="shared" si="5"/>
        <v>1901</v>
      </c>
      <c r="F15" s="25">
        <f t="shared" si="6"/>
        <v>38020</v>
      </c>
      <c r="G15" s="25">
        <v>18450</v>
      </c>
      <c r="H15" s="25">
        <f t="shared" si="1"/>
        <v>16605</v>
      </c>
      <c r="I15" s="25">
        <f t="shared" si="7"/>
        <v>1845</v>
      </c>
      <c r="J15" s="25">
        <f t="shared" si="8"/>
        <v>36900</v>
      </c>
      <c r="K15" s="25">
        <f t="shared" si="2"/>
        <v>560</v>
      </c>
      <c r="L15" s="25">
        <f t="shared" si="3"/>
        <v>504</v>
      </c>
      <c r="M15" s="25">
        <f t="shared" si="4"/>
        <v>56</v>
      </c>
      <c r="N15" s="25">
        <f t="shared" si="9"/>
        <v>1120</v>
      </c>
    </row>
    <row r="16" spans="1:17" s="24" customFormat="1" ht="21.75" customHeight="1">
      <c r="A16" s="20">
        <v>41487</v>
      </c>
      <c r="B16" s="21">
        <v>90</v>
      </c>
      <c r="C16" s="25">
        <v>19010</v>
      </c>
      <c r="D16" s="25">
        <f t="shared" si="0"/>
        <v>17109</v>
      </c>
      <c r="E16" s="25">
        <f t="shared" si="5"/>
        <v>1901</v>
      </c>
      <c r="F16" s="25">
        <f t="shared" si="6"/>
        <v>38020</v>
      </c>
      <c r="G16" s="25">
        <v>18450</v>
      </c>
      <c r="H16" s="25">
        <f t="shared" si="1"/>
        <v>16605</v>
      </c>
      <c r="I16" s="25">
        <f t="shared" si="7"/>
        <v>1845</v>
      </c>
      <c r="J16" s="25">
        <f t="shared" si="8"/>
        <v>36900</v>
      </c>
      <c r="K16" s="25">
        <f t="shared" si="2"/>
        <v>560</v>
      </c>
      <c r="L16" s="25">
        <f t="shared" si="3"/>
        <v>504</v>
      </c>
      <c r="M16" s="25">
        <f t="shared" si="4"/>
        <v>56</v>
      </c>
      <c r="N16" s="25">
        <f t="shared" si="9"/>
        <v>1120</v>
      </c>
    </row>
    <row r="17" spans="1:14" s="24" customFormat="1" ht="21.75" customHeight="1">
      <c r="A17" s="20">
        <v>41518</v>
      </c>
      <c r="B17" s="21">
        <v>90</v>
      </c>
      <c r="C17" s="25">
        <v>19010</v>
      </c>
      <c r="D17" s="25">
        <f t="shared" si="0"/>
        <v>17109</v>
      </c>
      <c r="E17" s="25">
        <f t="shared" si="5"/>
        <v>1901</v>
      </c>
      <c r="F17" s="25">
        <f t="shared" si="6"/>
        <v>38020</v>
      </c>
      <c r="G17" s="25">
        <v>18450</v>
      </c>
      <c r="H17" s="25">
        <f t="shared" si="1"/>
        <v>16605</v>
      </c>
      <c r="I17" s="25">
        <f t="shared" si="7"/>
        <v>1845</v>
      </c>
      <c r="J17" s="25">
        <f t="shared" si="8"/>
        <v>36900</v>
      </c>
      <c r="K17" s="25">
        <f t="shared" si="2"/>
        <v>560</v>
      </c>
      <c r="L17" s="25">
        <f t="shared" si="3"/>
        <v>504</v>
      </c>
      <c r="M17" s="25">
        <f t="shared" si="4"/>
        <v>56</v>
      </c>
      <c r="N17" s="25">
        <f t="shared" si="9"/>
        <v>1120</v>
      </c>
    </row>
    <row r="18" spans="1:14" s="24" customFormat="1" ht="21.75" customHeight="1">
      <c r="A18" s="20">
        <v>41548</v>
      </c>
      <c r="B18" s="21">
        <v>90</v>
      </c>
      <c r="C18" s="25">
        <v>19010</v>
      </c>
      <c r="D18" s="25">
        <f t="shared" si="0"/>
        <v>17109</v>
      </c>
      <c r="E18" s="25">
        <f t="shared" si="5"/>
        <v>1901</v>
      </c>
      <c r="F18" s="25">
        <f t="shared" si="6"/>
        <v>38020</v>
      </c>
      <c r="G18" s="25">
        <v>18450</v>
      </c>
      <c r="H18" s="25">
        <f t="shared" si="1"/>
        <v>16605</v>
      </c>
      <c r="I18" s="25">
        <f t="shared" si="7"/>
        <v>1845</v>
      </c>
      <c r="J18" s="25">
        <f t="shared" si="8"/>
        <v>36900</v>
      </c>
      <c r="K18" s="25">
        <f t="shared" si="2"/>
        <v>560</v>
      </c>
      <c r="L18" s="25">
        <f t="shared" si="3"/>
        <v>504</v>
      </c>
      <c r="M18" s="25">
        <f t="shared" si="4"/>
        <v>56</v>
      </c>
      <c r="N18" s="25">
        <f t="shared" si="9"/>
        <v>1120</v>
      </c>
    </row>
    <row r="19" spans="1:14" s="24" customFormat="1" ht="21.75" customHeight="1">
      <c r="A19" s="20">
        <v>41579</v>
      </c>
      <c r="B19" s="21">
        <v>90</v>
      </c>
      <c r="C19" s="25">
        <v>19010</v>
      </c>
      <c r="D19" s="25">
        <f t="shared" si="0"/>
        <v>17109</v>
      </c>
      <c r="E19" s="25">
        <f t="shared" si="5"/>
        <v>1901</v>
      </c>
      <c r="F19" s="25">
        <f t="shared" si="6"/>
        <v>38020</v>
      </c>
      <c r="G19" s="25">
        <v>18450</v>
      </c>
      <c r="H19" s="25">
        <f t="shared" si="1"/>
        <v>16605</v>
      </c>
      <c r="I19" s="25">
        <f t="shared" si="7"/>
        <v>1845</v>
      </c>
      <c r="J19" s="25">
        <f t="shared" si="8"/>
        <v>36900</v>
      </c>
      <c r="K19" s="25">
        <f t="shared" si="2"/>
        <v>560</v>
      </c>
      <c r="L19" s="25">
        <f t="shared" si="3"/>
        <v>504</v>
      </c>
      <c r="M19" s="25">
        <f t="shared" si="4"/>
        <v>56</v>
      </c>
      <c r="N19" s="25">
        <f t="shared" si="9"/>
        <v>1120</v>
      </c>
    </row>
    <row r="20" spans="1:14" s="24" customFormat="1" ht="21.75" customHeight="1">
      <c r="A20" s="20">
        <v>41609</v>
      </c>
      <c r="B20" s="21">
        <v>90</v>
      </c>
      <c r="C20" s="25">
        <v>19010</v>
      </c>
      <c r="D20" s="25">
        <f t="shared" si="0"/>
        <v>17109</v>
      </c>
      <c r="E20" s="25">
        <f t="shared" si="5"/>
        <v>1901</v>
      </c>
      <c r="F20" s="25">
        <f t="shared" si="6"/>
        <v>38020</v>
      </c>
      <c r="G20" s="25">
        <v>18450</v>
      </c>
      <c r="H20" s="25">
        <f t="shared" si="1"/>
        <v>16605</v>
      </c>
      <c r="I20" s="25">
        <f t="shared" si="7"/>
        <v>1845</v>
      </c>
      <c r="J20" s="25">
        <f t="shared" si="8"/>
        <v>36900</v>
      </c>
      <c r="K20" s="25">
        <f t="shared" si="2"/>
        <v>560</v>
      </c>
      <c r="L20" s="25">
        <f t="shared" si="3"/>
        <v>504</v>
      </c>
      <c r="M20" s="25">
        <f t="shared" si="4"/>
        <v>56</v>
      </c>
      <c r="N20" s="25">
        <f t="shared" si="9"/>
        <v>1120</v>
      </c>
    </row>
    <row r="21" spans="1:14" s="24" customFormat="1" ht="21.75" customHeight="1">
      <c r="A21" s="20">
        <v>41640</v>
      </c>
      <c r="B21" s="21">
        <v>90</v>
      </c>
      <c r="C21" s="25">
        <v>19590</v>
      </c>
      <c r="D21" s="25">
        <f t="shared" si="0"/>
        <v>17631</v>
      </c>
      <c r="E21" s="25">
        <f t="shared" si="5"/>
        <v>1959</v>
      </c>
      <c r="F21" s="25">
        <f t="shared" si="6"/>
        <v>39180</v>
      </c>
      <c r="G21" s="25">
        <v>18450</v>
      </c>
      <c r="H21" s="25">
        <f t="shared" si="1"/>
        <v>16605</v>
      </c>
      <c r="I21" s="25">
        <f t="shared" si="7"/>
        <v>1845</v>
      </c>
      <c r="J21" s="25">
        <f t="shared" si="8"/>
        <v>36900</v>
      </c>
      <c r="K21" s="25">
        <f t="shared" si="2"/>
        <v>1140</v>
      </c>
      <c r="L21" s="25">
        <f t="shared" si="3"/>
        <v>1026</v>
      </c>
      <c r="M21" s="25">
        <f t="shared" si="4"/>
        <v>114</v>
      </c>
      <c r="N21" s="25">
        <f t="shared" si="9"/>
        <v>2280</v>
      </c>
    </row>
    <row r="22" spans="1:14" s="24" customFormat="1" ht="21.75" customHeight="1">
      <c r="A22" s="20">
        <v>41671</v>
      </c>
      <c r="B22" s="21">
        <v>90</v>
      </c>
      <c r="C22" s="25">
        <v>19590</v>
      </c>
      <c r="D22" s="25">
        <f t="shared" si="0"/>
        <v>17631</v>
      </c>
      <c r="E22" s="25">
        <f t="shared" si="5"/>
        <v>1959</v>
      </c>
      <c r="F22" s="25">
        <f t="shared" si="6"/>
        <v>39180</v>
      </c>
      <c r="G22" s="25">
        <v>18450</v>
      </c>
      <c r="H22" s="25">
        <f t="shared" si="1"/>
        <v>16605</v>
      </c>
      <c r="I22" s="25">
        <f t="shared" si="7"/>
        <v>1845</v>
      </c>
      <c r="J22" s="25">
        <f t="shared" si="8"/>
        <v>36900</v>
      </c>
      <c r="K22" s="25">
        <f t="shared" si="2"/>
        <v>1140</v>
      </c>
      <c r="L22" s="25">
        <f t="shared" si="3"/>
        <v>1026</v>
      </c>
      <c r="M22" s="25">
        <f t="shared" si="4"/>
        <v>114</v>
      </c>
      <c r="N22" s="25">
        <f t="shared" si="9"/>
        <v>2280</v>
      </c>
    </row>
    <row r="23" spans="1:14" s="24" customFormat="1" ht="21.75" customHeight="1">
      <c r="A23" s="20">
        <v>41699</v>
      </c>
      <c r="B23" s="21">
        <v>90</v>
      </c>
      <c r="C23" s="25">
        <v>19590</v>
      </c>
      <c r="D23" s="25">
        <f t="shared" si="0"/>
        <v>17631</v>
      </c>
      <c r="E23" s="25">
        <f t="shared" si="5"/>
        <v>1959</v>
      </c>
      <c r="F23" s="25">
        <f t="shared" si="6"/>
        <v>39180</v>
      </c>
      <c r="G23" s="25">
        <v>18450</v>
      </c>
      <c r="H23" s="25">
        <f t="shared" si="1"/>
        <v>16605</v>
      </c>
      <c r="I23" s="25">
        <f t="shared" si="7"/>
        <v>1845</v>
      </c>
      <c r="J23" s="25">
        <f t="shared" si="8"/>
        <v>36900</v>
      </c>
      <c r="K23" s="25">
        <f t="shared" si="2"/>
        <v>1140</v>
      </c>
      <c r="L23" s="25">
        <f t="shared" si="3"/>
        <v>1026</v>
      </c>
      <c r="M23" s="25">
        <f t="shared" si="4"/>
        <v>114</v>
      </c>
      <c r="N23" s="25">
        <f t="shared" si="9"/>
        <v>2280</v>
      </c>
    </row>
    <row r="24" spans="1:14" s="24" customFormat="1" ht="21.75" customHeight="1">
      <c r="A24" s="20">
        <v>41730</v>
      </c>
      <c r="B24" s="21">
        <v>90</v>
      </c>
      <c r="C24" s="25">
        <v>19590</v>
      </c>
      <c r="D24" s="25">
        <f t="shared" si="0"/>
        <v>17631</v>
      </c>
      <c r="E24" s="25">
        <f t="shared" si="5"/>
        <v>1959</v>
      </c>
      <c r="F24" s="25">
        <f t="shared" si="6"/>
        <v>39180</v>
      </c>
      <c r="G24" s="25">
        <v>18450</v>
      </c>
      <c r="H24" s="25">
        <f t="shared" si="1"/>
        <v>16605</v>
      </c>
      <c r="I24" s="25">
        <f t="shared" si="7"/>
        <v>1845</v>
      </c>
      <c r="J24" s="25">
        <f t="shared" si="8"/>
        <v>36900</v>
      </c>
      <c r="K24" s="25">
        <f t="shared" si="2"/>
        <v>1140</v>
      </c>
      <c r="L24" s="25">
        <f t="shared" si="3"/>
        <v>1026</v>
      </c>
      <c r="M24" s="25">
        <f t="shared" si="4"/>
        <v>114</v>
      </c>
      <c r="N24" s="25">
        <f t="shared" si="9"/>
        <v>2280</v>
      </c>
    </row>
    <row r="25" spans="1:14" s="24" customFormat="1" ht="21.75" customHeight="1">
      <c r="A25" s="20">
        <v>41760</v>
      </c>
      <c r="B25" s="21">
        <v>90</v>
      </c>
      <c r="C25" s="25">
        <v>19590</v>
      </c>
      <c r="D25" s="25">
        <f t="shared" si="0"/>
        <v>17631</v>
      </c>
      <c r="E25" s="25">
        <f t="shared" si="5"/>
        <v>1959</v>
      </c>
      <c r="F25" s="25">
        <f t="shared" si="6"/>
        <v>39180</v>
      </c>
      <c r="G25" s="25">
        <v>18450</v>
      </c>
      <c r="H25" s="25">
        <f t="shared" si="1"/>
        <v>16605</v>
      </c>
      <c r="I25" s="25">
        <f t="shared" si="7"/>
        <v>1845</v>
      </c>
      <c r="J25" s="25">
        <f t="shared" si="8"/>
        <v>36900</v>
      </c>
      <c r="K25" s="25">
        <f t="shared" si="2"/>
        <v>1140</v>
      </c>
      <c r="L25" s="25">
        <f t="shared" si="3"/>
        <v>1026</v>
      </c>
      <c r="M25" s="25">
        <f t="shared" si="4"/>
        <v>114</v>
      </c>
      <c r="N25" s="25">
        <f t="shared" si="9"/>
        <v>2280</v>
      </c>
    </row>
    <row r="26" spans="1:14" s="24" customFormat="1" ht="21.75" customHeight="1">
      <c r="A26" s="20">
        <v>41791</v>
      </c>
      <c r="B26" s="21">
        <v>90</v>
      </c>
      <c r="C26" s="25">
        <v>19590</v>
      </c>
      <c r="D26" s="25">
        <f t="shared" si="0"/>
        <v>17631</v>
      </c>
      <c r="E26" s="25">
        <f t="shared" si="5"/>
        <v>1959</v>
      </c>
      <c r="F26" s="25">
        <f t="shared" si="6"/>
        <v>39180</v>
      </c>
      <c r="G26" s="25">
        <v>18450</v>
      </c>
      <c r="H26" s="25">
        <f t="shared" si="1"/>
        <v>16605</v>
      </c>
      <c r="I26" s="25">
        <f t="shared" si="7"/>
        <v>1845</v>
      </c>
      <c r="J26" s="25">
        <f t="shared" si="8"/>
        <v>36900</v>
      </c>
      <c r="K26" s="25">
        <f t="shared" si="2"/>
        <v>1140</v>
      </c>
      <c r="L26" s="25">
        <f t="shared" si="3"/>
        <v>1026</v>
      </c>
      <c r="M26" s="25">
        <f t="shared" si="4"/>
        <v>114</v>
      </c>
      <c r="N26" s="25">
        <f t="shared" si="9"/>
        <v>2280</v>
      </c>
    </row>
    <row r="27" spans="1:14" s="24" customFormat="1" ht="21.75" customHeight="1">
      <c r="A27" s="20">
        <v>41821</v>
      </c>
      <c r="B27" s="21">
        <v>90</v>
      </c>
      <c r="C27" s="25">
        <v>19590</v>
      </c>
      <c r="D27" s="25">
        <f t="shared" si="0"/>
        <v>17631</v>
      </c>
      <c r="E27" s="25">
        <f t="shared" si="5"/>
        <v>1959</v>
      </c>
      <c r="F27" s="25">
        <f t="shared" si="6"/>
        <v>39180</v>
      </c>
      <c r="G27" s="25">
        <v>18450</v>
      </c>
      <c r="H27" s="25">
        <f t="shared" si="1"/>
        <v>16605</v>
      </c>
      <c r="I27" s="25">
        <f t="shared" si="7"/>
        <v>1845</v>
      </c>
      <c r="J27" s="25">
        <f t="shared" si="8"/>
        <v>36900</v>
      </c>
      <c r="K27" s="25">
        <f t="shared" si="2"/>
        <v>1140</v>
      </c>
      <c r="L27" s="25">
        <f t="shared" si="3"/>
        <v>1026</v>
      </c>
      <c r="M27" s="25">
        <f t="shared" si="4"/>
        <v>114</v>
      </c>
      <c r="N27" s="25">
        <f t="shared" si="9"/>
        <v>2280</v>
      </c>
    </row>
    <row r="28" spans="1:14" s="24" customFormat="1" ht="21.75" customHeight="1">
      <c r="A28" s="20">
        <v>41852</v>
      </c>
      <c r="B28" s="21">
        <v>90</v>
      </c>
      <c r="C28" s="25">
        <v>19590</v>
      </c>
      <c r="D28" s="25">
        <f t="shared" si="0"/>
        <v>17631</v>
      </c>
      <c r="E28" s="25">
        <f t="shared" si="5"/>
        <v>1959</v>
      </c>
      <c r="F28" s="25">
        <f t="shared" si="6"/>
        <v>39180</v>
      </c>
      <c r="G28" s="25">
        <v>18450</v>
      </c>
      <c r="H28" s="25">
        <f t="shared" si="1"/>
        <v>16605</v>
      </c>
      <c r="I28" s="25">
        <f t="shared" si="7"/>
        <v>1845</v>
      </c>
      <c r="J28" s="25">
        <f t="shared" si="8"/>
        <v>36900</v>
      </c>
      <c r="K28" s="25">
        <f t="shared" si="2"/>
        <v>1140</v>
      </c>
      <c r="L28" s="25">
        <f t="shared" si="3"/>
        <v>1026</v>
      </c>
      <c r="M28" s="25">
        <f t="shared" si="4"/>
        <v>114</v>
      </c>
      <c r="N28" s="25">
        <f t="shared" si="9"/>
        <v>2280</v>
      </c>
    </row>
    <row r="29" spans="1:14" s="24" customFormat="1" ht="21.75" customHeight="1">
      <c r="A29" s="20">
        <v>41883</v>
      </c>
      <c r="B29" s="21">
        <v>90</v>
      </c>
      <c r="C29" s="25">
        <v>19590</v>
      </c>
      <c r="D29" s="25">
        <f t="shared" si="0"/>
        <v>17631</v>
      </c>
      <c r="E29" s="25">
        <f t="shared" si="5"/>
        <v>1959</v>
      </c>
      <c r="F29" s="25">
        <f t="shared" si="6"/>
        <v>39180</v>
      </c>
      <c r="G29" s="25">
        <v>18450</v>
      </c>
      <c r="H29" s="25">
        <f t="shared" si="1"/>
        <v>16605</v>
      </c>
      <c r="I29" s="25">
        <f t="shared" si="7"/>
        <v>1845</v>
      </c>
      <c r="J29" s="25">
        <f t="shared" si="8"/>
        <v>36900</v>
      </c>
      <c r="K29" s="25">
        <f t="shared" si="2"/>
        <v>1140</v>
      </c>
      <c r="L29" s="25">
        <f t="shared" si="3"/>
        <v>1026</v>
      </c>
      <c r="M29" s="25">
        <f t="shared" si="4"/>
        <v>114</v>
      </c>
      <c r="N29" s="25">
        <f t="shared" si="9"/>
        <v>2280</v>
      </c>
    </row>
    <row r="30" spans="1:14" s="24" customFormat="1" ht="21.75" customHeight="1">
      <c r="A30" s="20">
        <v>41913</v>
      </c>
      <c r="B30" s="21">
        <v>100</v>
      </c>
      <c r="C30" s="25">
        <v>19590</v>
      </c>
      <c r="D30" s="25">
        <f t="shared" si="0"/>
        <v>19590</v>
      </c>
      <c r="E30" s="25">
        <f t="shared" si="5"/>
        <v>1959</v>
      </c>
      <c r="F30" s="25">
        <f t="shared" si="6"/>
        <v>41139</v>
      </c>
      <c r="G30" s="25">
        <v>18450</v>
      </c>
      <c r="H30" s="25">
        <f t="shared" si="1"/>
        <v>18450</v>
      </c>
      <c r="I30" s="25">
        <f t="shared" si="7"/>
        <v>1845</v>
      </c>
      <c r="J30" s="25">
        <f t="shared" si="8"/>
        <v>38745</v>
      </c>
      <c r="K30" s="25">
        <f t="shared" si="2"/>
        <v>1140</v>
      </c>
      <c r="L30" s="25">
        <f t="shared" si="3"/>
        <v>1140</v>
      </c>
      <c r="M30" s="25">
        <f t="shared" si="4"/>
        <v>114</v>
      </c>
      <c r="N30" s="25">
        <f t="shared" si="9"/>
        <v>2394</v>
      </c>
    </row>
    <row r="31" spans="1:14" s="18" customFormat="1" ht="21.75" customHeight="1">
      <c r="A31" s="20">
        <v>41944</v>
      </c>
      <c r="B31" s="21">
        <v>100</v>
      </c>
      <c r="C31" s="25">
        <v>19590</v>
      </c>
      <c r="D31" s="25">
        <f t="shared" si="0"/>
        <v>19590</v>
      </c>
      <c r="E31" s="25">
        <f t="shared" si="5"/>
        <v>1959</v>
      </c>
      <c r="F31" s="25">
        <f t="shared" si="6"/>
        <v>41139</v>
      </c>
      <c r="G31" s="25">
        <v>18450</v>
      </c>
      <c r="H31" s="25">
        <f t="shared" si="1"/>
        <v>18450</v>
      </c>
      <c r="I31" s="25">
        <f t="shared" si="7"/>
        <v>1845</v>
      </c>
      <c r="J31" s="25">
        <f t="shared" si="8"/>
        <v>38745</v>
      </c>
      <c r="K31" s="25">
        <f t="shared" si="2"/>
        <v>1140</v>
      </c>
      <c r="L31" s="25">
        <f t="shared" si="3"/>
        <v>1140</v>
      </c>
      <c r="M31" s="25">
        <f t="shared" si="4"/>
        <v>114</v>
      </c>
      <c r="N31" s="25">
        <f t="shared" si="9"/>
        <v>2394</v>
      </c>
    </row>
    <row r="32" spans="1:14" s="24" customFormat="1" ht="21.75" customHeight="1">
      <c r="A32" s="26"/>
      <c r="B32" s="19"/>
      <c r="C32" s="26"/>
      <c r="D32" s="26"/>
      <c r="E32" s="26"/>
      <c r="F32" s="26">
        <f>SUM(F9:F31)</f>
        <v>879732</v>
      </c>
      <c r="G32" s="26"/>
      <c r="H32" s="26"/>
      <c r="I32" s="26"/>
      <c r="J32" s="26">
        <f>SUM(J9:J31)</f>
        <v>841320</v>
      </c>
      <c r="K32" s="26"/>
      <c r="L32" s="26"/>
      <c r="M32" s="26"/>
      <c r="N32" s="26">
        <f>SUM(N9:N31)</f>
        <v>38412</v>
      </c>
    </row>
    <row r="35" spans="1:17">
      <c r="J35" s="38"/>
      <c r="K35" s="38"/>
    </row>
    <row r="36" spans="1:17">
      <c r="J36" s="38"/>
      <c r="K36" s="38"/>
    </row>
    <row r="40" spans="1:17" customFormat="1" ht="15">
      <c r="A40" s="6" t="s">
        <v>29</v>
      </c>
      <c r="B40" s="6"/>
      <c r="C40" s="6"/>
      <c r="D40" s="7"/>
      <c r="E40" s="7"/>
      <c r="F40" s="7"/>
      <c r="G40" s="7"/>
      <c r="H40" s="35" t="s">
        <v>30</v>
      </c>
      <c r="I40" s="35"/>
      <c r="J40" s="35"/>
      <c r="K40" s="35"/>
      <c r="L40" s="35"/>
      <c r="M40" s="35"/>
      <c r="N40" s="35"/>
      <c r="O40" s="6"/>
      <c r="P40" s="6"/>
      <c r="Q40" s="6"/>
    </row>
  </sheetData>
  <mergeCells count="10">
    <mergeCell ref="H40:N40"/>
    <mergeCell ref="J35:K35"/>
    <mergeCell ref="J36:K36"/>
    <mergeCell ref="A1:N1"/>
    <mergeCell ref="A2:N2"/>
    <mergeCell ref="A3:N3"/>
    <mergeCell ref="C6:F6"/>
    <mergeCell ref="G6:J6"/>
    <mergeCell ref="K6:N6"/>
    <mergeCell ref="A4:Q4"/>
  </mergeCells>
  <hyperlinks>
    <hyperlink ref="D7" r:id="rId1" display="DA@22%"/>
  </hyperlinks>
  <pageMargins left="0.57999999999999996" right="0.2" top="0.3" bottom="0.31" header="0.3" footer="0.3"/>
  <pageSetup paperSize="9" scale="85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workbookViewId="0">
      <selection activeCell="A2" sqref="A2:IV4"/>
    </sheetView>
  </sheetViews>
  <sheetFormatPr defaultRowHeight="15.75"/>
  <cols>
    <col min="1" max="1" width="8.85546875" style="11" bestFit="1" customWidth="1"/>
    <col min="2" max="2" width="8.140625" style="22" bestFit="1" customWidth="1"/>
    <col min="3" max="4" width="7.85546875" style="11" bestFit="1" customWidth="1"/>
    <col min="5" max="5" width="6.5703125" style="11" bestFit="1" customWidth="1"/>
    <col min="6" max="6" width="10.5703125" style="11" bestFit="1" customWidth="1"/>
    <col min="7" max="8" width="7.85546875" style="11" bestFit="1" customWidth="1"/>
    <col min="9" max="9" width="6.5703125" style="11" bestFit="1" customWidth="1"/>
    <col min="10" max="10" width="10.5703125" style="11" bestFit="1" customWidth="1"/>
    <col min="11" max="12" width="6.5703125" style="11" bestFit="1" customWidth="1"/>
    <col min="13" max="13" width="5.28515625" style="11" bestFit="1" customWidth="1"/>
    <col min="14" max="14" width="9.140625" style="11" bestFit="1" customWidth="1"/>
    <col min="15" max="16384" width="9.140625" style="11"/>
  </cols>
  <sheetData>
    <row r="1" spans="1:17" ht="27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51.7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7" ht="37.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7" s="13" customFormat="1" ht="37.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3" customFormat="1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3"/>
    </row>
    <row r="6" spans="1:17" s="13" customFormat="1" ht="21" customHeight="1">
      <c r="A6" s="14"/>
      <c r="B6" s="15"/>
      <c r="C6" s="36" t="s">
        <v>5</v>
      </c>
      <c r="D6" s="36"/>
      <c r="E6" s="36"/>
      <c r="F6" s="36"/>
      <c r="G6" s="36" t="s">
        <v>6</v>
      </c>
      <c r="H6" s="36"/>
      <c r="I6" s="36"/>
      <c r="J6" s="36"/>
      <c r="K6" s="36" t="s">
        <v>7</v>
      </c>
      <c r="L6" s="36"/>
      <c r="M6" s="36"/>
      <c r="N6" s="41"/>
    </row>
    <row r="7" spans="1:17" s="13" customFormat="1" ht="31.5">
      <c r="A7" s="27" t="s">
        <v>8</v>
      </c>
      <c r="B7" s="27" t="s">
        <v>2</v>
      </c>
      <c r="C7" s="27" t="s">
        <v>10</v>
      </c>
      <c r="D7" s="28" t="s">
        <v>3</v>
      </c>
      <c r="E7" s="27" t="s">
        <v>4</v>
      </c>
      <c r="F7" s="27" t="s">
        <v>1</v>
      </c>
      <c r="G7" s="27" t="s">
        <v>10</v>
      </c>
      <c r="H7" s="27" t="s">
        <v>3</v>
      </c>
      <c r="I7" s="27" t="s">
        <v>4</v>
      </c>
      <c r="J7" s="27" t="s">
        <v>1</v>
      </c>
      <c r="K7" s="27" t="s">
        <v>9</v>
      </c>
      <c r="L7" s="27" t="s">
        <v>3</v>
      </c>
      <c r="M7" s="27" t="s">
        <v>4</v>
      </c>
      <c r="N7" s="27" t="s">
        <v>1</v>
      </c>
    </row>
    <row r="8" spans="1:17" s="24" customFormat="1" ht="22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7" s="24" customFormat="1" ht="22.5" customHeight="1">
      <c r="A9" s="20">
        <v>41275</v>
      </c>
      <c r="B9" s="21">
        <v>80</v>
      </c>
      <c r="C9" s="25">
        <v>19010</v>
      </c>
      <c r="D9" s="25">
        <f t="shared" ref="D9:D31" si="0">ROUND(C9*B9%,0)</f>
        <v>15208</v>
      </c>
      <c r="E9" s="25">
        <f>ROUND(C9*20%,0)</f>
        <v>3802</v>
      </c>
      <c r="F9" s="25">
        <f>C9+D9+E9</f>
        <v>38020</v>
      </c>
      <c r="G9" s="25">
        <v>18450</v>
      </c>
      <c r="H9" s="25">
        <f t="shared" ref="H9:H31" si="1">ROUND(G9*B9%,0)</f>
        <v>14760</v>
      </c>
      <c r="I9" s="25">
        <f>ROUND(G9*20%,0)</f>
        <v>3690</v>
      </c>
      <c r="J9" s="25">
        <f>G9+H9+I9</f>
        <v>36900</v>
      </c>
      <c r="K9" s="25">
        <f t="shared" ref="K9:K31" si="2">C9-G9</f>
        <v>560</v>
      </c>
      <c r="L9" s="25">
        <f t="shared" ref="L9:L31" si="3">D9-H9</f>
        <v>448</v>
      </c>
      <c r="M9" s="25">
        <f t="shared" ref="M9:M31" si="4">E9-I9</f>
        <v>112</v>
      </c>
      <c r="N9" s="25">
        <f>K9+L9+M9</f>
        <v>1120</v>
      </c>
    </row>
    <row r="10" spans="1:17" s="24" customFormat="1" ht="22.5" customHeight="1">
      <c r="A10" s="20">
        <v>41306</v>
      </c>
      <c r="B10" s="21">
        <v>80</v>
      </c>
      <c r="C10" s="25">
        <v>19010</v>
      </c>
      <c r="D10" s="25">
        <f t="shared" si="0"/>
        <v>15208</v>
      </c>
      <c r="E10" s="25">
        <f t="shared" ref="E10:E31" si="5">ROUND(C10*20%,0)</f>
        <v>3802</v>
      </c>
      <c r="F10" s="25">
        <f t="shared" ref="F10:F31" si="6">C10+D10+E10</f>
        <v>38020</v>
      </c>
      <c r="G10" s="25">
        <v>18450</v>
      </c>
      <c r="H10" s="25">
        <f t="shared" si="1"/>
        <v>14760</v>
      </c>
      <c r="I10" s="25">
        <f t="shared" ref="I10:I31" si="7">ROUND(G10*20%,0)</f>
        <v>3690</v>
      </c>
      <c r="J10" s="25">
        <f t="shared" ref="J10:J31" si="8">G10+H10+I10</f>
        <v>36900</v>
      </c>
      <c r="K10" s="25">
        <f t="shared" si="2"/>
        <v>560</v>
      </c>
      <c r="L10" s="25">
        <f t="shared" si="3"/>
        <v>448</v>
      </c>
      <c r="M10" s="25">
        <f t="shared" si="4"/>
        <v>112</v>
      </c>
      <c r="N10" s="25">
        <f t="shared" ref="N10:N31" si="9">K10+L10+M10</f>
        <v>1120</v>
      </c>
    </row>
    <row r="11" spans="1:17" s="24" customFormat="1" ht="22.5" customHeight="1">
      <c r="A11" s="20">
        <v>41334</v>
      </c>
      <c r="B11" s="21">
        <v>80</v>
      </c>
      <c r="C11" s="25">
        <v>19010</v>
      </c>
      <c r="D11" s="25">
        <f t="shared" si="0"/>
        <v>15208</v>
      </c>
      <c r="E11" s="25">
        <f t="shared" si="5"/>
        <v>3802</v>
      </c>
      <c r="F11" s="25">
        <f t="shared" si="6"/>
        <v>38020</v>
      </c>
      <c r="G11" s="25">
        <v>18450</v>
      </c>
      <c r="H11" s="25">
        <f t="shared" si="1"/>
        <v>14760</v>
      </c>
      <c r="I11" s="25">
        <f t="shared" si="7"/>
        <v>3690</v>
      </c>
      <c r="J11" s="25">
        <f t="shared" si="8"/>
        <v>36900</v>
      </c>
      <c r="K11" s="25">
        <f t="shared" si="2"/>
        <v>560</v>
      </c>
      <c r="L11" s="25">
        <f t="shared" si="3"/>
        <v>448</v>
      </c>
      <c r="M11" s="25">
        <f t="shared" si="4"/>
        <v>112</v>
      </c>
      <c r="N11" s="25">
        <f t="shared" si="9"/>
        <v>1120</v>
      </c>
    </row>
    <row r="12" spans="1:17" s="24" customFormat="1" ht="22.5" customHeight="1">
      <c r="A12" s="20">
        <v>41365</v>
      </c>
      <c r="B12" s="21">
        <v>80</v>
      </c>
      <c r="C12" s="25">
        <v>19010</v>
      </c>
      <c r="D12" s="25">
        <f t="shared" si="0"/>
        <v>15208</v>
      </c>
      <c r="E12" s="25">
        <f t="shared" si="5"/>
        <v>3802</v>
      </c>
      <c r="F12" s="25">
        <f t="shared" si="6"/>
        <v>38020</v>
      </c>
      <c r="G12" s="25">
        <v>18450</v>
      </c>
      <c r="H12" s="25">
        <f t="shared" si="1"/>
        <v>14760</v>
      </c>
      <c r="I12" s="25">
        <f t="shared" si="7"/>
        <v>3690</v>
      </c>
      <c r="J12" s="25">
        <f t="shared" si="8"/>
        <v>36900</v>
      </c>
      <c r="K12" s="25">
        <f t="shared" si="2"/>
        <v>560</v>
      </c>
      <c r="L12" s="25">
        <f t="shared" si="3"/>
        <v>448</v>
      </c>
      <c r="M12" s="25">
        <f t="shared" si="4"/>
        <v>112</v>
      </c>
      <c r="N12" s="25">
        <f t="shared" si="9"/>
        <v>1120</v>
      </c>
    </row>
    <row r="13" spans="1:17" s="24" customFormat="1" ht="22.5" customHeight="1">
      <c r="A13" s="20">
        <v>41395</v>
      </c>
      <c r="B13" s="21">
        <v>80</v>
      </c>
      <c r="C13" s="25">
        <v>19010</v>
      </c>
      <c r="D13" s="25">
        <f t="shared" si="0"/>
        <v>15208</v>
      </c>
      <c r="E13" s="25">
        <f t="shared" si="5"/>
        <v>3802</v>
      </c>
      <c r="F13" s="25">
        <f t="shared" si="6"/>
        <v>38020</v>
      </c>
      <c r="G13" s="25">
        <v>18450</v>
      </c>
      <c r="H13" s="25">
        <f t="shared" si="1"/>
        <v>14760</v>
      </c>
      <c r="I13" s="25">
        <f t="shared" si="7"/>
        <v>3690</v>
      </c>
      <c r="J13" s="25">
        <f t="shared" si="8"/>
        <v>36900</v>
      </c>
      <c r="K13" s="25">
        <f t="shared" si="2"/>
        <v>560</v>
      </c>
      <c r="L13" s="25">
        <f t="shared" si="3"/>
        <v>448</v>
      </c>
      <c r="M13" s="25">
        <f t="shared" si="4"/>
        <v>112</v>
      </c>
      <c r="N13" s="25">
        <f t="shared" si="9"/>
        <v>1120</v>
      </c>
    </row>
    <row r="14" spans="1:17" s="24" customFormat="1" ht="22.5" customHeight="1">
      <c r="A14" s="20">
        <v>41426</v>
      </c>
      <c r="B14" s="21">
        <v>80</v>
      </c>
      <c r="C14" s="25">
        <v>19010</v>
      </c>
      <c r="D14" s="25">
        <f t="shared" si="0"/>
        <v>15208</v>
      </c>
      <c r="E14" s="25">
        <f t="shared" si="5"/>
        <v>3802</v>
      </c>
      <c r="F14" s="25">
        <f t="shared" si="6"/>
        <v>38020</v>
      </c>
      <c r="G14" s="25">
        <v>18450</v>
      </c>
      <c r="H14" s="25">
        <f t="shared" si="1"/>
        <v>14760</v>
      </c>
      <c r="I14" s="25">
        <f t="shared" si="7"/>
        <v>3690</v>
      </c>
      <c r="J14" s="25">
        <f t="shared" si="8"/>
        <v>36900</v>
      </c>
      <c r="K14" s="25">
        <f t="shared" si="2"/>
        <v>560</v>
      </c>
      <c r="L14" s="25">
        <f t="shared" si="3"/>
        <v>448</v>
      </c>
      <c r="M14" s="25">
        <f t="shared" si="4"/>
        <v>112</v>
      </c>
      <c r="N14" s="25">
        <f t="shared" si="9"/>
        <v>1120</v>
      </c>
    </row>
    <row r="15" spans="1:17" s="24" customFormat="1" ht="22.5" customHeight="1">
      <c r="A15" s="20">
        <v>41456</v>
      </c>
      <c r="B15" s="21">
        <v>90</v>
      </c>
      <c r="C15" s="25">
        <v>19010</v>
      </c>
      <c r="D15" s="25">
        <f t="shared" si="0"/>
        <v>17109</v>
      </c>
      <c r="E15" s="25">
        <f t="shared" si="5"/>
        <v>3802</v>
      </c>
      <c r="F15" s="25">
        <f t="shared" si="6"/>
        <v>39921</v>
      </c>
      <c r="G15" s="25">
        <v>18450</v>
      </c>
      <c r="H15" s="25">
        <f t="shared" si="1"/>
        <v>16605</v>
      </c>
      <c r="I15" s="25">
        <f t="shared" si="7"/>
        <v>3690</v>
      </c>
      <c r="J15" s="25">
        <f t="shared" si="8"/>
        <v>38745</v>
      </c>
      <c r="K15" s="25">
        <f t="shared" si="2"/>
        <v>560</v>
      </c>
      <c r="L15" s="25">
        <f t="shared" si="3"/>
        <v>504</v>
      </c>
      <c r="M15" s="25">
        <f t="shared" si="4"/>
        <v>112</v>
      </c>
      <c r="N15" s="25">
        <f t="shared" si="9"/>
        <v>1176</v>
      </c>
    </row>
    <row r="16" spans="1:17" s="24" customFormat="1" ht="22.5" customHeight="1">
      <c r="A16" s="20">
        <v>41487</v>
      </c>
      <c r="B16" s="21">
        <v>90</v>
      </c>
      <c r="C16" s="25">
        <v>19010</v>
      </c>
      <c r="D16" s="25">
        <f t="shared" si="0"/>
        <v>17109</v>
      </c>
      <c r="E16" s="25">
        <f t="shared" si="5"/>
        <v>3802</v>
      </c>
      <c r="F16" s="25">
        <f t="shared" si="6"/>
        <v>39921</v>
      </c>
      <c r="G16" s="25">
        <v>18450</v>
      </c>
      <c r="H16" s="25">
        <f t="shared" si="1"/>
        <v>16605</v>
      </c>
      <c r="I16" s="25">
        <f t="shared" si="7"/>
        <v>3690</v>
      </c>
      <c r="J16" s="25">
        <f t="shared" si="8"/>
        <v>38745</v>
      </c>
      <c r="K16" s="25">
        <f t="shared" si="2"/>
        <v>560</v>
      </c>
      <c r="L16" s="25">
        <f t="shared" si="3"/>
        <v>504</v>
      </c>
      <c r="M16" s="25">
        <f t="shared" si="4"/>
        <v>112</v>
      </c>
      <c r="N16" s="25">
        <f t="shared" si="9"/>
        <v>1176</v>
      </c>
    </row>
    <row r="17" spans="1:14" s="24" customFormat="1" ht="22.5" customHeight="1">
      <c r="A17" s="20">
        <v>41518</v>
      </c>
      <c r="B17" s="21">
        <v>90</v>
      </c>
      <c r="C17" s="25">
        <v>19010</v>
      </c>
      <c r="D17" s="25">
        <f t="shared" si="0"/>
        <v>17109</v>
      </c>
      <c r="E17" s="25">
        <f t="shared" si="5"/>
        <v>3802</v>
      </c>
      <c r="F17" s="25">
        <f t="shared" si="6"/>
        <v>39921</v>
      </c>
      <c r="G17" s="25">
        <v>18450</v>
      </c>
      <c r="H17" s="25">
        <f t="shared" si="1"/>
        <v>16605</v>
      </c>
      <c r="I17" s="25">
        <f t="shared" si="7"/>
        <v>3690</v>
      </c>
      <c r="J17" s="25">
        <f t="shared" si="8"/>
        <v>38745</v>
      </c>
      <c r="K17" s="25">
        <f t="shared" si="2"/>
        <v>560</v>
      </c>
      <c r="L17" s="25">
        <f t="shared" si="3"/>
        <v>504</v>
      </c>
      <c r="M17" s="25">
        <f t="shared" si="4"/>
        <v>112</v>
      </c>
      <c r="N17" s="25">
        <f t="shared" si="9"/>
        <v>1176</v>
      </c>
    </row>
    <row r="18" spans="1:14" s="24" customFormat="1" ht="22.5" customHeight="1">
      <c r="A18" s="20">
        <v>41548</v>
      </c>
      <c r="B18" s="21">
        <v>90</v>
      </c>
      <c r="C18" s="25">
        <v>19010</v>
      </c>
      <c r="D18" s="25">
        <f t="shared" si="0"/>
        <v>17109</v>
      </c>
      <c r="E18" s="25">
        <f t="shared" si="5"/>
        <v>3802</v>
      </c>
      <c r="F18" s="25">
        <f t="shared" si="6"/>
        <v>39921</v>
      </c>
      <c r="G18" s="25">
        <v>18450</v>
      </c>
      <c r="H18" s="25">
        <f t="shared" si="1"/>
        <v>16605</v>
      </c>
      <c r="I18" s="25">
        <f t="shared" si="7"/>
        <v>3690</v>
      </c>
      <c r="J18" s="25">
        <f t="shared" si="8"/>
        <v>38745</v>
      </c>
      <c r="K18" s="25">
        <f t="shared" si="2"/>
        <v>560</v>
      </c>
      <c r="L18" s="25">
        <f t="shared" si="3"/>
        <v>504</v>
      </c>
      <c r="M18" s="25">
        <f t="shared" si="4"/>
        <v>112</v>
      </c>
      <c r="N18" s="25">
        <f t="shared" si="9"/>
        <v>1176</v>
      </c>
    </row>
    <row r="19" spans="1:14" s="24" customFormat="1" ht="22.5" customHeight="1">
      <c r="A19" s="20">
        <v>41579</v>
      </c>
      <c r="B19" s="21">
        <v>90</v>
      </c>
      <c r="C19" s="25">
        <v>19010</v>
      </c>
      <c r="D19" s="25">
        <f t="shared" si="0"/>
        <v>17109</v>
      </c>
      <c r="E19" s="25">
        <f t="shared" si="5"/>
        <v>3802</v>
      </c>
      <c r="F19" s="25">
        <f t="shared" si="6"/>
        <v>39921</v>
      </c>
      <c r="G19" s="25">
        <v>18450</v>
      </c>
      <c r="H19" s="25">
        <f t="shared" si="1"/>
        <v>16605</v>
      </c>
      <c r="I19" s="25">
        <f t="shared" si="7"/>
        <v>3690</v>
      </c>
      <c r="J19" s="25">
        <f t="shared" si="8"/>
        <v>38745</v>
      </c>
      <c r="K19" s="25">
        <f t="shared" si="2"/>
        <v>560</v>
      </c>
      <c r="L19" s="25">
        <f t="shared" si="3"/>
        <v>504</v>
      </c>
      <c r="M19" s="25">
        <f t="shared" si="4"/>
        <v>112</v>
      </c>
      <c r="N19" s="25">
        <f t="shared" si="9"/>
        <v>1176</v>
      </c>
    </row>
    <row r="20" spans="1:14" s="24" customFormat="1" ht="22.5" customHeight="1">
      <c r="A20" s="20">
        <v>41609</v>
      </c>
      <c r="B20" s="21">
        <v>90</v>
      </c>
      <c r="C20" s="25">
        <v>19010</v>
      </c>
      <c r="D20" s="25">
        <f t="shared" si="0"/>
        <v>17109</v>
      </c>
      <c r="E20" s="25">
        <f t="shared" si="5"/>
        <v>3802</v>
      </c>
      <c r="F20" s="25">
        <f t="shared" si="6"/>
        <v>39921</v>
      </c>
      <c r="G20" s="25">
        <v>18450</v>
      </c>
      <c r="H20" s="25">
        <f t="shared" si="1"/>
        <v>16605</v>
      </c>
      <c r="I20" s="25">
        <f t="shared" si="7"/>
        <v>3690</v>
      </c>
      <c r="J20" s="25">
        <f t="shared" si="8"/>
        <v>38745</v>
      </c>
      <c r="K20" s="25">
        <f t="shared" si="2"/>
        <v>560</v>
      </c>
      <c r="L20" s="25">
        <f t="shared" si="3"/>
        <v>504</v>
      </c>
      <c r="M20" s="25">
        <f t="shared" si="4"/>
        <v>112</v>
      </c>
      <c r="N20" s="25">
        <f t="shared" si="9"/>
        <v>1176</v>
      </c>
    </row>
    <row r="21" spans="1:14" s="24" customFormat="1" ht="22.5" customHeight="1">
      <c r="A21" s="20">
        <v>41640</v>
      </c>
      <c r="B21" s="21">
        <v>90</v>
      </c>
      <c r="C21" s="25">
        <v>19590</v>
      </c>
      <c r="D21" s="25">
        <f t="shared" si="0"/>
        <v>17631</v>
      </c>
      <c r="E21" s="25">
        <f t="shared" si="5"/>
        <v>3918</v>
      </c>
      <c r="F21" s="25">
        <f t="shared" si="6"/>
        <v>41139</v>
      </c>
      <c r="G21" s="25">
        <v>18450</v>
      </c>
      <c r="H21" s="25">
        <f t="shared" si="1"/>
        <v>16605</v>
      </c>
      <c r="I21" s="25">
        <f t="shared" si="7"/>
        <v>3690</v>
      </c>
      <c r="J21" s="25">
        <f t="shared" si="8"/>
        <v>38745</v>
      </c>
      <c r="K21" s="25">
        <f t="shared" si="2"/>
        <v>1140</v>
      </c>
      <c r="L21" s="25">
        <f t="shared" si="3"/>
        <v>1026</v>
      </c>
      <c r="M21" s="25">
        <f t="shared" si="4"/>
        <v>228</v>
      </c>
      <c r="N21" s="25">
        <f t="shared" si="9"/>
        <v>2394</v>
      </c>
    </row>
    <row r="22" spans="1:14" s="24" customFormat="1" ht="22.5" customHeight="1">
      <c r="A22" s="20">
        <v>41671</v>
      </c>
      <c r="B22" s="21">
        <v>90</v>
      </c>
      <c r="C22" s="25">
        <v>19590</v>
      </c>
      <c r="D22" s="25">
        <f t="shared" si="0"/>
        <v>17631</v>
      </c>
      <c r="E22" s="25">
        <f t="shared" si="5"/>
        <v>3918</v>
      </c>
      <c r="F22" s="25">
        <f t="shared" si="6"/>
        <v>41139</v>
      </c>
      <c r="G22" s="25">
        <v>18450</v>
      </c>
      <c r="H22" s="25">
        <f t="shared" si="1"/>
        <v>16605</v>
      </c>
      <c r="I22" s="25">
        <f t="shared" si="7"/>
        <v>3690</v>
      </c>
      <c r="J22" s="25">
        <f t="shared" si="8"/>
        <v>38745</v>
      </c>
      <c r="K22" s="25">
        <f t="shared" si="2"/>
        <v>1140</v>
      </c>
      <c r="L22" s="25">
        <f t="shared" si="3"/>
        <v>1026</v>
      </c>
      <c r="M22" s="25">
        <f t="shared" si="4"/>
        <v>228</v>
      </c>
      <c r="N22" s="25">
        <f t="shared" si="9"/>
        <v>2394</v>
      </c>
    </row>
    <row r="23" spans="1:14" s="24" customFormat="1" ht="22.5" customHeight="1">
      <c r="A23" s="20">
        <v>41699</v>
      </c>
      <c r="B23" s="21">
        <v>90</v>
      </c>
      <c r="C23" s="25">
        <v>19590</v>
      </c>
      <c r="D23" s="25">
        <f t="shared" si="0"/>
        <v>17631</v>
      </c>
      <c r="E23" s="25">
        <f t="shared" si="5"/>
        <v>3918</v>
      </c>
      <c r="F23" s="25">
        <f t="shared" si="6"/>
        <v>41139</v>
      </c>
      <c r="G23" s="25">
        <v>18450</v>
      </c>
      <c r="H23" s="25">
        <f t="shared" si="1"/>
        <v>16605</v>
      </c>
      <c r="I23" s="25">
        <f t="shared" si="7"/>
        <v>3690</v>
      </c>
      <c r="J23" s="25">
        <f t="shared" si="8"/>
        <v>38745</v>
      </c>
      <c r="K23" s="25">
        <f t="shared" si="2"/>
        <v>1140</v>
      </c>
      <c r="L23" s="25">
        <f t="shared" si="3"/>
        <v>1026</v>
      </c>
      <c r="M23" s="25">
        <f t="shared" si="4"/>
        <v>228</v>
      </c>
      <c r="N23" s="25">
        <f t="shared" si="9"/>
        <v>2394</v>
      </c>
    </row>
    <row r="24" spans="1:14" s="24" customFormat="1" ht="22.5" customHeight="1">
      <c r="A24" s="20">
        <v>41730</v>
      </c>
      <c r="B24" s="21">
        <v>90</v>
      </c>
      <c r="C24" s="25">
        <v>19590</v>
      </c>
      <c r="D24" s="25">
        <f t="shared" si="0"/>
        <v>17631</v>
      </c>
      <c r="E24" s="25">
        <f t="shared" si="5"/>
        <v>3918</v>
      </c>
      <c r="F24" s="25">
        <f t="shared" si="6"/>
        <v>41139</v>
      </c>
      <c r="G24" s="25">
        <v>18450</v>
      </c>
      <c r="H24" s="25">
        <f t="shared" si="1"/>
        <v>16605</v>
      </c>
      <c r="I24" s="25">
        <f t="shared" si="7"/>
        <v>3690</v>
      </c>
      <c r="J24" s="25">
        <f t="shared" si="8"/>
        <v>38745</v>
      </c>
      <c r="K24" s="25">
        <f t="shared" si="2"/>
        <v>1140</v>
      </c>
      <c r="L24" s="25">
        <f t="shared" si="3"/>
        <v>1026</v>
      </c>
      <c r="M24" s="25">
        <f t="shared" si="4"/>
        <v>228</v>
      </c>
      <c r="N24" s="25">
        <f t="shared" si="9"/>
        <v>2394</v>
      </c>
    </row>
    <row r="25" spans="1:14" s="24" customFormat="1" ht="22.5" customHeight="1">
      <c r="A25" s="20">
        <v>41760</v>
      </c>
      <c r="B25" s="21">
        <v>90</v>
      </c>
      <c r="C25" s="25">
        <v>19590</v>
      </c>
      <c r="D25" s="25">
        <f t="shared" si="0"/>
        <v>17631</v>
      </c>
      <c r="E25" s="25">
        <f t="shared" si="5"/>
        <v>3918</v>
      </c>
      <c r="F25" s="25">
        <f t="shared" si="6"/>
        <v>41139</v>
      </c>
      <c r="G25" s="25">
        <v>18450</v>
      </c>
      <c r="H25" s="25">
        <f t="shared" si="1"/>
        <v>16605</v>
      </c>
      <c r="I25" s="25">
        <f t="shared" si="7"/>
        <v>3690</v>
      </c>
      <c r="J25" s="25">
        <f t="shared" si="8"/>
        <v>38745</v>
      </c>
      <c r="K25" s="25">
        <f t="shared" si="2"/>
        <v>1140</v>
      </c>
      <c r="L25" s="25">
        <f t="shared" si="3"/>
        <v>1026</v>
      </c>
      <c r="M25" s="25">
        <f t="shared" si="4"/>
        <v>228</v>
      </c>
      <c r="N25" s="25">
        <f t="shared" si="9"/>
        <v>2394</v>
      </c>
    </row>
    <row r="26" spans="1:14" s="24" customFormat="1" ht="22.5" customHeight="1">
      <c r="A26" s="20">
        <v>41791</v>
      </c>
      <c r="B26" s="21">
        <v>90</v>
      </c>
      <c r="C26" s="25">
        <v>19590</v>
      </c>
      <c r="D26" s="25">
        <f t="shared" si="0"/>
        <v>17631</v>
      </c>
      <c r="E26" s="25">
        <f t="shared" si="5"/>
        <v>3918</v>
      </c>
      <c r="F26" s="25">
        <f t="shared" si="6"/>
        <v>41139</v>
      </c>
      <c r="G26" s="25">
        <v>18450</v>
      </c>
      <c r="H26" s="25">
        <f t="shared" si="1"/>
        <v>16605</v>
      </c>
      <c r="I26" s="25">
        <f t="shared" si="7"/>
        <v>3690</v>
      </c>
      <c r="J26" s="25">
        <f t="shared" si="8"/>
        <v>38745</v>
      </c>
      <c r="K26" s="25">
        <f t="shared" si="2"/>
        <v>1140</v>
      </c>
      <c r="L26" s="25">
        <f t="shared" si="3"/>
        <v>1026</v>
      </c>
      <c r="M26" s="25">
        <f t="shared" si="4"/>
        <v>228</v>
      </c>
      <c r="N26" s="25">
        <f t="shared" si="9"/>
        <v>2394</v>
      </c>
    </row>
    <row r="27" spans="1:14" s="24" customFormat="1" ht="22.5" customHeight="1">
      <c r="A27" s="20">
        <v>41821</v>
      </c>
      <c r="B27" s="21">
        <v>90</v>
      </c>
      <c r="C27" s="25">
        <v>19590</v>
      </c>
      <c r="D27" s="25">
        <f t="shared" si="0"/>
        <v>17631</v>
      </c>
      <c r="E27" s="25">
        <f t="shared" si="5"/>
        <v>3918</v>
      </c>
      <c r="F27" s="25">
        <f t="shared" si="6"/>
        <v>41139</v>
      </c>
      <c r="G27" s="25">
        <v>18450</v>
      </c>
      <c r="H27" s="25">
        <f t="shared" si="1"/>
        <v>16605</v>
      </c>
      <c r="I27" s="25">
        <f t="shared" si="7"/>
        <v>3690</v>
      </c>
      <c r="J27" s="25">
        <f t="shared" si="8"/>
        <v>38745</v>
      </c>
      <c r="K27" s="25">
        <f t="shared" si="2"/>
        <v>1140</v>
      </c>
      <c r="L27" s="25">
        <f t="shared" si="3"/>
        <v>1026</v>
      </c>
      <c r="M27" s="25">
        <f t="shared" si="4"/>
        <v>228</v>
      </c>
      <c r="N27" s="25">
        <f t="shared" si="9"/>
        <v>2394</v>
      </c>
    </row>
    <row r="28" spans="1:14" s="24" customFormat="1" ht="22.5" customHeight="1">
      <c r="A28" s="20">
        <v>41852</v>
      </c>
      <c r="B28" s="21">
        <v>90</v>
      </c>
      <c r="C28" s="25">
        <v>19590</v>
      </c>
      <c r="D28" s="25">
        <f t="shared" si="0"/>
        <v>17631</v>
      </c>
      <c r="E28" s="25">
        <f t="shared" si="5"/>
        <v>3918</v>
      </c>
      <c r="F28" s="25">
        <f t="shared" si="6"/>
        <v>41139</v>
      </c>
      <c r="G28" s="25">
        <v>18450</v>
      </c>
      <c r="H28" s="25">
        <f t="shared" si="1"/>
        <v>16605</v>
      </c>
      <c r="I28" s="25">
        <f t="shared" si="7"/>
        <v>3690</v>
      </c>
      <c r="J28" s="25">
        <f t="shared" si="8"/>
        <v>38745</v>
      </c>
      <c r="K28" s="25">
        <f t="shared" si="2"/>
        <v>1140</v>
      </c>
      <c r="L28" s="25">
        <f t="shared" si="3"/>
        <v>1026</v>
      </c>
      <c r="M28" s="25">
        <f t="shared" si="4"/>
        <v>228</v>
      </c>
      <c r="N28" s="25">
        <f t="shared" si="9"/>
        <v>2394</v>
      </c>
    </row>
    <row r="29" spans="1:14" s="24" customFormat="1" ht="22.5" customHeight="1">
      <c r="A29" s="20">
        <v>41883</v>
      </c>
      <c r="B29" s="21">
        <v>90</v>
      </c>
      <c r="C29" s="25">
        <v>19590</v>
      </c>
      <c r="D29" s="25">
        <f t="shared" si="0"/>
        <v>17631</v>
      </c>
      <c r="E29" s="25">
        <f t="shared" si="5"/>
        <v>3918</v>
      </c>
      <c r="F29" s="25">
        <f t="shared" si="6"/>
        <v>41139</v>
      </c>
      <c r="G29" s="25">
        <v>18450</v>
      </c>
      <c r="H29" s="25">
        <f t="shared" si="1"/>
        <v>16605</v>
      </c>
      <c r="I29" s="25">
        <f t="shared" si="7"/>
        <v>3690</v>
      </c>
      <c r="J29" s="25">
        <f t="shared" si="8"/>
        <v>38745</v>
      </c>
      <c r="K29" s="25">
        <f t="shared" si="2"/>
        <v>1140</v>
      </c>
      <c r="L29" s="25">
        <f t="shared" si="3"/>
        <v>1026</v>
      </c>
      <c r="M29" s="25">
        <f t="shared" si="4"/>
        <v>228</v>
      </c>
      <c r="N29" s="25">
        <f t="shared" si="9"/>
        <v>2394</v>
      </c>
    </row>
    <row r="30" spans="1:14" s="24" customFormat="1" ht="22.5" customHeight="1">
      <c r="A30" s="20">
        <v>41913</v>
      </c>
      <c r="B30" s="21">
        <v>100</v>
      </c>
      <c r="C30" s="25">
        <v>19590</v>
      </c>
      <c r="D30" s="25">
        <f t="shared" si="0"/>
        <v>19590</v>
      </c>
      <c r="E30" s="25">
        <f t="shared" si="5"/>
        <v>3918</v>
      </c>
      <c r="F30" s="25">
        <f t="shared" si="6"/>
        <v>43098</v>
      </c>
      <c r="G30" s="25">
        <v>18450</v>
      </c>
      <c r="H30" s="25">
        <f t="shared" si="1"/>
        <v>18450</v>
      </c>
      <c r="I30" s="25">
        <f t="shared" si="7"/>
        <v>3690</v>
      </c>
      <c r="J30" s="25">
        <f t="shared" si="8"/>
        <v>40590</v>
      </c>
      <c r="K30" s="25">
        <f t="shared" si="2"/>
        <v>1140</v>
      </c>
      <c r="L30" s="25">
        <f t="shared" si="3"/>
        <v>1140</v>
      </c>
      <c r="M30" s="25">
        <f t="shared" si="4"/>
        <v>228</v>
      </c>
      <c r="N30" s="25">
        <f t="shared" si="9"/>
        <v>2508</v>
      </c>
    </row>
    <row r="31" spans="1:14" s="24" customFormat="1" ht="22.5" customHeight="1">
      <c r="A31" s="20">
        <v>41944</v>
      </c>
      <c r="B31" s="21">
        <v>100</v>
      </c>
      <c r="C31" s="25">
        <v>19590</v>
      </c>
      <c r="D31" s="25">
        <f t="shared" si="0"/>
        <v>19590</v>
      </c>
      <c r="E31" s="25">
        <f t="shared" si="5"/>
        <v>3918</v>
      </c>
      <c r="F31" s="25">
        <f t="shared" si="6"/>
        <v>43098</v>
      </c>
      <c r="G31" s="25">
        <v>18450</v>
      </c>
      <c r="H31" s="25">
        <f t="shared" si="1"/>
        <v>18450</v>
      </c>
      <c r="I31" s="25">
        <f t="shared" si="7"/>
        <v>3690</v>
      </c>
      <c r="J31" s="25">
        <f t="shared" si="8"/>
        <v>40590</v>
      </c>
      <c r="K31" s="25">
        <f t="shared" si="2"/>
        <v>1140</v>
      </c>
      <c r="L31" s="25">
        <f t="shared" si="3"/>
        <v>1140</v>
      </c>
      <c r="M31" s="25">
        <f t="shared" si="4"/>
        <v>228</v>
      </c>
      <c r="N31" s="25">
        <f t="shared" si="9"/>
        <v>2508</v>
      </c>
    </row>
    <row r="32" spans="1:14" s="18" customFormat="1" ht="22.5" customHeight="1">
      <c r="A32" s="26"/>
      <c r="B32" s="19"/>
      <c r="C32" s="26"/>
      <c r="D32" s="26"/>
      <c r="E32" s="26"/>
      <c r="F32" s="26">
        <f>SUM(F9:F31)</f>
        <v>924093</v>
      </c>
      <c r="G32" s="26"/>
      <c r="H32" s="26"/>
      <c r="I32" s="26"/>
      <c r="J32" s="26">
        <f>SUM(J9:J31)</f>
        <v>883755</v>
      </c>
      <c r="K32" s="26"/>
      <c r="L32" s="26"/>
      <c r="M32" s="26"/>
      <c r="N32" s="26">
        <f>SUM(N9:N31)</f>
        <v>40338</v>
      </c>
    </row>
    <row r="36" spans="1:17">
      <c r="J36" s="38"/>
      <c r="K36" s="38"/>
    </row>
    <row r="37" spans="1:17">
      <c r="J37" s="38"/>
      <c r="K37" s="38"/>
    </row>
    <row r="39" spans="1:17" customFormat="1" ht="15">
      <c r="A39" s="6" t="s">
        <v>29</v>
      </c>
      <c r="B39" s="6"/>
      <c r="C39" s="6"/>
      <c r="D39" s="7"/>
      <c r="E39" s="7"/>
      <c r="F39" s="7"/>
      <c r="G39" s="7"/>
      <c r="H39" s="35" t="s">
        <v>30</v>
      </c>
      <c r="I39" s="35"/>
      <c r="J39" s="35"/>
      <c r="K39" s="35"/>
      <c r="L39" s="35"/>
      <c r="M39" s="35"/>
      <c r="N39" s="35"/>
      <c r="O39" s="6"/>
      <c r="P39" s="6"/>
      <c r="Q39" s="6"/>
    </row>
  </sheetData>
  <mergeCells count="10">
    <mergeCell ref="A1:N1"/>
    <mergeCell ref="A3:N3"/>
    <mergeCell ref="A2:N2"/>
    <mergeCell ref="H39:N39"/>
    <mergeCell ref="A4:Q4"/>
    <mergeCell ref="J36:K36"/>
    <mergeCell ref="J37:K37"/>
    <mergeCell ref="K6:N6"/>
    <mergeCell ref="G6:J6"/>
    <mergeCell ref="C6:F6"/>
  </mergeCells>
  <hyperlinks>
    <hyperlink ref="D7" r:id="rId1" display="DA@22%"/>
  </hyperlinks>
  <pageMargins left="0.51" right="0.21" top="0.34" bottom="0.3" header="0.3" footer="0.3"/>
  <pageSetup paperSize="9" scale="8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School Demand</vt:lpstr>
      <vt:lpstr>Rural Area Schools</vt:lpstr>
      <vt:lpstr>Committee Area Schools</vt:lpstr>
      <vt:lpstr>Urban Area 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Gurmail</dc:creator>
  <cp:lastModifiedBy>hi</cp:lastModifiedBy>
  <cp:lastPrinted>2016-03-18T07:35:21Z</cp:lastPrinted>
  <dcterms:created xsi:type="dcterms:W3CDTF">2009-09-07T00:04:45Z</dcterms:created>
  <dcterms:modified xsi:type="dcterms:W3CDTF">2016-03-18T07:35:56Z</dcterms:modified>
</cp:coreProperties>
</file>